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8975" windowHeight="8580"/>
  </bookViews>
  <sheets>
    <sheet name="Inv. 2022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6" i="7" l="1"/>
  <c r="E16" i="7"/>
  <c r="F16" i="7"/>
  <c r="C16" i="7"/>
  <c r="F42" i="7" l="1"/>
  <c r="D65" i="7" l="1"/>
  <c r="E65" i="7"/>
  <c r="F65" i="7"/>
  <c r="C65" i="7"/>
  <c r="D107" i="7"/>
  <c r="C107" i="7"/>
  <c r="D58" i="7" l="1"/>
  <c r="C58" i="7"/>
  <c r="C44" i="7" l="1"/>
  <c r="C43" i="7" s="1"/>
  <c r="E15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17" i="7"/>
  <c r="C46" i="7"/>
  <c r="C49" i="7"/>
  <c r="C104" i="7"/>
  <c r="C106" i="7"/>
  <c r="C119" i="7"/>
  <c r="C120" i="7"/>
  <c r="C121" i="7"/>
  <c r="C122" i="7"/>
  <c r="C123" i="7"/>
  <c r="C124" i="7"/>
  <c r="C125" i="7"/>
  <c r="C9" i="7"/>
  <c r="C13" i="7"/>
  <c r="C12" i="7" s="1"/>
  <c r="D125" i="7"/>
  <c r="E125" i="7"/>
  <c r="F125" i="7"/>
  <c r="D118" i="7"/>
  <c r="E118" i="7"/>
  <c r="F118" i="7"/>
  <c r="C103" i="7" l="1"/>
  <c r="C102" i="7" s="1"/>
  <c r="C118" i="7"/>
  <c r="C117" i="7" s="1"/>
  <c r="D15" i="7"/>
  <c r="C42" i="7"/>
  <c r="C15" i="7"/>
  <c r="F15" i="7"/>
  <c r="C57" i="7"/>
  <c r="E107" i="7"/>
  <c r="F107" i="7"/>
  <c r="D103" i="7" l="1"/>
  <c r="E103" i="7"/>
  <c r="F103" i="7"/>
  <c r="E58" i="7" l="1"/>
  <c r="F58" i="7"/>
  <c r="F57" i="7" l="1"/>
  <c r="E57" i="7"/>
  <c r="D57" i="7"/>
  <c r="D49" i="7" l="1"/>
  <c r="E49" i="7"/>
  <c r="F49" i="7"/>
  <c r="D43" i="7"/>
  <c r="E43" i="7"/>
  <c r="F43" i="7"/>
  <c r="D9" i="7" l="1"/>
  <c r="D8" i="7" s="1"/>
  <c r="E9" i="7"/>
  <c r="F9" i="7"/>
  <c r="F8" i="7" l="1"/>
  <c r="E8" i="7"/>
  <c r="F117" i="7"/>
  <c r="C8" i="7" l="1"/>
  <c r="C7" i="7" s="1"/>
  <c r="D117" i="7"/>
  <c r="E117" i="7"/>
  <c r="E102" i="7"/>
  <c r="D102" i="7"/>
  <c r="F102" i="7"/>
  <c r="D46" i="7" l="1"/>
  <c r="D42" i="7" s="1"/>
  <c r="E46" i="7"/>
  <c r="F46" i="7"/>
  <c r="E42" i="7" l="1"/>
  <c r="D13" i="7" l="1"/>
  <c r="D12" i="7" s="1"/>
  <c r="D7" i="7" s="1"/>
  <c r="E13" i="7"/>
  <c r="F13" i="7"/>
  <c r="E12" i="7" l="1"/>
  <c r="F12" i="7"/>
  <c r="B58" i="7"/>
  <c r="A58" i="7"/>
  <c r="B57" i="7"/>
  <c r="B8" i="7"/>
  <c r="F7" i="7" l="1"/>
  <c r="E7" i="7"/>
</calcChain>
</file>

<file path=xl/sharedStrings.xml><?xml version="1.0" encoding="utf-8"?>
<sst xmlns="http://schemas.openxmlformats.org/spreadsheetml/2006/main" count="155" uniqueCount="140">
  <si>
    <t>Nr.</t>
  </si>
  <si>
    <t>crt.</t>
  </si>
  <si>
    <t>I</t>
  </si>
  <si>
    <t>Denumire obiectiv de investitii</t>
  </si>
  <si>
    <t>Valoare</t>
  </si>
  <si>
    <t>Excedent</t>
  </si>
  <si>
    <t>MUNICIPIUL  CALARASI</t>
  </si>
  <si>
    <t>Municipiul Calarasi     TOTAL din care:</t>
  </si>
  <si>
    <t xml:space="preserve">MII LEI </t>
  </si>
  <si>
    <t>Buget  local</t>
  </si>
  <si>
    <t>B</t>
  </si>
  <si>
    <t>A</t>
  </si>
  <si>
    <t>Obiective in continuare</t>
  </si>
  <si>
    <t>Capitolul 84 .00  Tansporturi</t>
  </si>
  <si>
    <t>C</t>
  </si>
  <si>
    <t>Capitolul 65.00 - invatamant</t>
  </si>
  <si>
    <t>Capitolul 74 Protectia mediului</t>
  </si>
  <si>
    <t>Alte cheltuieli de investitii</t>
  </si>
  <si>
    <t>Capitolul 61 Ordine si siguranta publica</t>
  </si>
  <si>
    <t>Capitolul  67 Cultura, recreere, religie</t>
  </si>
  <si>
    <t>Lucrari  noi</t>
  </si>
  <si>
    <t>Actualizare Plan Urbanistic General al municipiului Calarasi</t>
  </si>
  <si>
    <t>S.P.Caini fara stapan- rate leasing</t>
  </si>
  <si>
    <t xml:space="preserve">Reducerea emisiilor de carbon in mun.Calarasi prin modernizarea  infrastructurii cailor de rulare  a  transportului public local ( strada Bucuresti)                    </t>
  </si>
  <si>
    <t>Reducerea emisiilor de carbon in mun.Calarasi prin crearea unui spatiu urban pietonal multifunctional in zona centrala a municipiului Calarasi(pietonal)</t>
  </si>
  <si>
    <t>Imbunatatirea sigurantei navigabilitatii pe fluviul Dunarea in zona transfrontaliera Calarasi-Silistra(promenada)</t>
  </si>
  <si>
    <t xml:space="preserve">Imbunatatirea transp.public  de calatori in mun.Calarasi si cresterea performantelor acestuia prin crearea unui sistem inteligent de management al traficului si monitorizare video,bazat pe instrumente inovative si eficiente </t>
  </si>
  <si>
    <t>Sporirea gradului de mobilitate a populatiei  prin introducerea unui sistem integrat de mobilitate urbana alternativa, cu statii inteligente automatizate de biciclete in mun.Calarasi  POR 2014-2020</t>
  </si>
  <si>
    <t>Reducerea emisiilor de CO2 in zona urbana prin construire terminal intermodal de transport  in zona vest(SIDERCA) POR 2014-2020</t>
  </si>
  <si>
    <t>Promovarea utilizarii mijloacelor alternative de mobilitate si a intermodalitatii in mun.Calarasi prin  amenajarea unei retele de  piste de biciclete</t>
  </si>
  <si>
    <t>Modernizare Bazar BIG</t>
  </si>
  <si>
    <t>Reparatii capitale  str.Plevna,Rahova si Viitor,Municipiul Calarasi</t>
  </si>
  <si>
    <t>Alte cheltuieli de investitii-dotari</t>
  </si>
  <si>
    <t>Lucrari de amenajare Piata UNIRII(Piata Centrala)</t>
  </si>
  <si>
    <t>Alimentare cu energie electrica in Cartier Tineri si zona blocurilor ANL</t>
  </si>
  <si>
    <t>PT +Executie retea canalizare menajare si pluviala Cartier Magureni,mun.Calarasi</t>
  </si>
  <si>
    <t>Achizitionat si montat foisoare</t>
  </si>
  <si>
    <t>Achizitionare aparate fitness</t>
  </si>
  <si>
    <t>Amenajare sala de asteptare si grup sanitar PMC2</t>
  </si>
  <si>
    <t>Extindere retea electrica de interes public Cartier Tineri zona 5</t>
  </si>
  <si>
    <t>Dotare platforme de gunoi cu sistem de cartela</t>
  </si>
  <si>
    <t>Documentatie avize-Canalizare str.Avram Iancu intre str.Dobrogei si str.I.L.Caragiale</t>
  </si>
  <si>
    <t>DT+Executie retea canalizare  str.1 B.S. Delavrancea</t>
  </si>
  <si>
    <t>Amenajare sens giratoriu str.Prel.Sloboziei DN21-soseaua de Rocada</t>
  </si>
  <si>
    <t xml:space="preserve">Documentatie tehnica pentru lucrari de reparatii/ intretinere parcari si drumuri </t>
  </si>
  <si>
    <t>PT+Executie -Modernizare strazi in Cartierul  Magureni</t>
  </si>
  <si>
    <t>PT+Executie -Modernizare strazi in Cartierul  Mircea Voda, LOT 2, Municipiul Calarasi</t>
  </si>
  <si>
    <t>Executie strada Varianta Nord, tronson CF DN21</t>
  </si>
  <si>
    <t>Jocuri educative pentru copii,decoratiuni stradale,simboluri si sigle</t>
  </si>
  <si>
    <t>Construire Sala de educatie fizica scolara in mun.Calarasi,str.Bucuresti  nr.12,jud.Calarasi</t>
  </si>
  <si>
    <t>Construire Sala de educatie fizica scolara in mun.Calarasi,str.Grivita nr.343,jud.Calarasi</t>
  </si>
  <si>
    <t>PT+Executie ''Modernizare str.Mihail Kogalniceanu si bdul 1 Mai, mun.Calarasi,jud.Calarasi''</t>
  </si>
  <si>
    <t>PT+Executie ''Reabilitare si modernizare strada Independentei,tronson str.Dobrogei-strada Pacii''</t>
  </si>
  <si>
    <t>Instalatie interioara utilizare gaze naturale Bazar BIG</t>
  </si>
  <si>
    <t>Regenerarea spatiului urban din mun.Calarasi prin amenajarea spatiilor verzi din zona de vest si a spatiului verde din zona de locuit NAVROM</t>
  </si>
  <si>
    <t xml:space="preserve">                         INVESTITIILOR PUBLICE  PE ANUL 2023                                        </t>
  </si>
  <si>
    <t>Documentatia tehnica obtinerea aviz ISU : ”Reabilitare termica a Gradinitei cu program prelungit Tara Copilariei</t>
  </si>
  <si>
    <t>Reparatie instalatie sanitara la subsolul Gradinitei cu program prelungit ”Tara Copilariei”</t>
  </si>
  <si>
    <t>Lucrari complementare pentru obiectivul : Modernizare si extindere  corp B Liceul Teoretic MIHAI EMINESCU</t>
  </si>
  <si>
    <t>Reabilitare termica Scoala gimnaziala Tudor Vladimirescu</t>
  </si>
  <si>
    <t>Executie lucrari conform cerintelor din avizul ISU pentru  Scoala gimnaziala Tudor Vladimirescu</t>
  </si>
  <si>
    <t>Modernizare Centru comunitar  existent si amenajare zone adiacente(Obor Nou)</t>
  </si>
  <si>
    <t>Infiintare Centru pentru activitati educative si culturale in cartierul Livada</t>
  </si>
  <si>
    <t>Modernizare,reabilitare  si echiparea  Liceului DANUBIUS</t>
  </si>
  <si>
    <t>Lucrari complementare :Reabilitare infrastructura educationala pentru invat,anteprescolar si prescolar-Gradinita cu  program prelungit''STEP BY STEP''</t>
  </si>
  <si>
    <t>Asigurarea utilitatilor pentru obiectivul: Construire Cresa Medie in Cartier Tineri prel. Sloboziei, nr. 70B, Municipiul Calarasi, judetul Calarasi</t>
  </si>
  <si>
    <t>Dezvoltarea infrastructurii educationale antepresc.si prescolara  din mun.Calarasi-Cresa saptamanala</t>
  </si>
  <si>
    <t>Achizitionare si lucrari montare chiller PMC, str.Bucuresti nr.140A</t>
  </si>
  <si>
    <t>Reparatii iluminat public public pe str.Bucuresti (tr.Varianta Nord-str.Panduri)</t>
  </si>
  <si>
    <t>Reproiectare PT amenajare Piata UNIRII(Piata Centrala)</t>
  </si>
  <si>
    <t xml:space="preserve">Lucrari complementare pentru obiectivul:Reducerea emisiilor de carbon in mun.Calarasi prin crearea unui spatiu urban pietonal multifunctional in zona centrala a municipiului Calarasi(pietonal) </t>
  </si>
  <si>
    <t>Documentatie tehnica racorduri canalizare  strada Locomotivei</t>
  </si>
  <si>
    <t>Documentatie faza DALI pentru infiintarea unei Statii de compost</t>
  </si>
  <si>
    <t>Lucrari complementare pentru obiectivul : Promovarea utilizarii mijloacelor alternative de mobilitate si a intermodalitatii in mun.Calarasi prin  amenajarea unei retele de  piste de biciclete</t>
  </si>
  <si>
    <t>Intretinere  aferenta ansamblului de  blocuri G4,G5,G6</t>
  </si>
  <si>
    <t>Actualizare DALI  si elaborarea studiilor de specialitate : Amenajare parcari si trotuare str.Prelungirea Bucuresti, tronson intre b-dul Cuza Voda si B-dul N Titulescu</t>
  </si>
  <si>
    <t>PT + EXECUTIE AMENAJARE PARCARI SI TROTUARE STRADA PREL BUCURESTI (TRONSON INTRE B-DUL CUZA VODA SI B-DUL NICOLAE TITULESCU</t>
  </si>
  <si>
    <t>Amenajare amplasamente statii de calatori-lucrari conexe necesare proiectului cu titlul:''Cresterea atractivitatii ,sigurantei si eficientei transportului public in municipiul Calarasi prin modernizarea acestui mod de transport''-LOT2 Achizitii statii de autobuz, supraveghere video in statii, sistem informare calatori,automate de ticketing,internet in statii'',smis 128356</t>
  </si>
  <si>
    <t>proiect cu finantare din FEN-POCA  ''Fundamentarea deciziilor,planificare strategica si masuri simplificate pentru cetateni la nivelul administratiei publice a municipiului Calarasi</t>
  </si>
  <si>
    <t>Cresterea atractivitatii ,sigurantei si eficientei transportului public in municipiul Calarasi prin modernizarea acestui mod de transport(autobuze)</t>
  </si>
  <si>
    <t xml:space="preserve"> Dotaril-sirena electronica de alarmare publica  si cofret comanda sirena electrica</t>
  </si>
  <si>
    <t>Reabilitare infrastructura educationala pentru invat,anteprescolar si prescolar-Gradinita cu program prelungit STEP BY STEP</t>
  </si>
  <si>
    <t xml:space="preserve"> Modernizare si extindere  corp B Liceul Teoretic MIHAI EMINESCU</t>
  </si>
  <si>
    <t>Reabilitare termica Liceul Mihai Eminescu</t>
  </si>
  <si>
    <t>Reabilitare termica a Scolii gimnaziale Tudor Vladimirescu,Calarasi, POR 2014-2020</t>
  </si>
  <si>
    <t>Modernizare,reabilitare  si echiparea Colegiului Agricol'' SANDU ALDEA''</t>
  </si>
  <si>
    <t>Dotari  conform lista aparat propriu PMC</t>
  </si>
  <si>
    <t>Elaborarea studiilor de specialitate pentru obiectivul de investitii ''Reabilitare,modernizare,extindere si dotare cinematograf Victoria,bdul 1 Mai(Parc Central),mun.Calarasi,jud.Calarasi.</t>
  </si>
  <si>
    <t>Serviciul municipal pentru promovarea patrimoniului local (Muzeul) dotari</t>
  </si>
  <si>
    <t>Reabilitare Cimitirul Eroilor din Cimitirul Central</t>
  </si>
  <si>
    <t>Complex Zoo, conform lista</t>
  </si>
  <si>
    <t>SP Pavaje spatii verzi</t>
  </si>
  <si>
    <t>Contracte in implementare PNRR</t>
  </si>
  <si>
    <t>Renovare integrata a cladirilor rezidentiale multifamiliale - blocul A13 Calarasi</t>
  </si>
  <si>
    <t>Renovare energetica moderata a cladirilor rezidentiale multifamiliale-blocurile: A6(scara2), A18 (scara1, scara2)</t>
  </si>
  <si>
    <t>Renovare energetica moderata a cladirilor rezidentiale multifamiliale-blocurile: A15 (scara1), A17 (scara 1, scara 2, scara 3), N43 (scara1)</t>
  </si>
  <si>
    <t>Renovare energetica moderata a cladirilor rezidentiale multifamiliale-blocurile: A1 (scara 1), A2 (scara 1), A3 (scara 1), A4 (scara 1), A5 (scara 1)</t>
  </si>
  <si>
    <t>Innoirea parcului de vehicule destinate transportului public</t>
  </si>
  <si>
    <t>Construirea de locuințe nzeb plus pentru tineri - Cartier Tineri</t>
  </si>
  <si>
    <t>Achizitie SW management retea acces</t>
  </si>
  <si>
    <t>Licente guvernamentale antivirus cu consola de management</t>
  </si>
  <si>
    <t>Solutie informatica CYBERSECURITY(licenta anuala)</t>
  </si>
  <si>
    <t>Achizitie  licente sistem operare windows 10 si licente office 2019</t>
  </si>
  <si>
    <t>Achizitie cartus baterie  APC UPS</t>
  </si>
  <si>
    <t>Sistem supraveghere video in municipiul Calarasi</t>
  </si>
  <si>
    <t>Solutie protectie NGFW Fortinet</t>
  </si>
  <si>
    <t>Cresterea eficientei energetice a Scolii gimnaziale N.Titulescu, corp.C1,C2,C3</t>
  </si>
  <si>
    <t>Cresterea eficientei energetice a  Colegiului Economic Calarasi, corp.C1,C2,C3</t>
  </si>
  <si>
    <t>Cresterea eficientei energetice a  Scolii gimnaziale Mihai Viteazul Corp A</t>
  </si>
  <si>
    <t>Cresterea eficientei energetice a  Scolii gimnaziale Mihai Viteazul Corp B</t>
  </si>
  <si>
    <t>Documentatii,avize,etc pentru proiecte in pregatire propuse spre finantare prin programe europene si nationale ,perioada 2021-2027</t>
  </si>
  <si>
    <t>Servicii consultanta proiect ''Cresterea performantei energetice a cladirilor publice''  bloc J22</t>
  </si>
  <si>
    <t>Servicii consultanta proiect ''Cresterea performantei energetice a cladirilor publice''  bloc J27</t>
  </si>
  <si>
    <t>Servicii consultanta sio asistenta pentru proiecte finantate prin programe europene si nationale ,perioada 2021-2027</t>
  </si>
  <si>
    <t>Sprijin la nivelul regiunii Sud Muntenia pentru pregătirea de proiecte finanțate din perioada de programare 2021-2027 pe domeniile mobilitate urbană, regenerare urbană, infrastructură și servicii publice de turism, inclusiv obiectivele de patrimoniu cu potențial turistic și infrastructură rutieră de interes județean, inclusiv variante ocolitoare și/sau drumuri de legatură - 5D2”, infrastructură și servicii publice de turism, inclusiv obiectivele de patrimoniu cu potențial turistic și infrastructură rutieră de interes județean, inclusiv variante ocolitoare și/sau drumuri de legătură - 5D-1" (servicii proiectare si realizare documentatii tehnice) – proiect POAT 2014-2020</t>
  </si>
  <si>
    <t>Realizare si modernizare in P.T., sediul Politiei locale,str. Musetelului nr.2A</t>
  </si>
  <si>
    <t>SP Piete si Oboare ,dotari</t>
  </si>
  <si>
    <t>Administratia Cimitirelor,dotari</t>
  </si>
  <si>
    <t>SPCT-AFL ,conform lista</t>
  </si>
  <si>
    <t xml:space="preserve">Cofinantare  Proiect ECOAQUA in cadrul  POIM </t>
  </si>
  <si>
    <t>Executie retea apa strada  Macului</t>
  </si>
  <si>
    <t>Documentatie tehnica reparatii retea apa strada Macului</t>
  </si>
  <si>
    <t>Proiect AFM -Curatam Romania-Ecologizare plaja tineretului din mun.Calarasi</t>
  </si>
  <si>
    <t>S.P.Pavaje spatii verzi- leasing</t>
  </si>
  <si>
    <t xml:space="preserve"> Reabilitare termica a Gradinitei cu program prelungit Tara Copilariei</t>
  </si>
  <si>
    <t>Regenararea fizica a zonei defavorizate Caramidari prin dezvoltarea bavei materiale ( Scoala nr.7)</t>
  </si>
  <si>
    <t>Consolidarea  cap.de gestionare  a crizei sanitare Covid-19 in unitatile de invatamant preuniv. de stat</t>
  </si>
  <si>
    <t>Reabilitare termica a Caminului de batrani Antim Ivireanul</t>
  </si>
  <si>
    <t>bancar</t>
  </si>
  <si>
    <t xml:space="preserve">Imprumut </t>
  </si>
  <si>
    <t>Proiect Scoala Mircea Voda</t>
  </si>
  <si>
    <t>Proiecte Scoala Mihai Viteazul</t>
  </si>
  <si>
    <t>Proiect Scoala Tudor Vladimirescu</t>
  </si>
  <si>
    <t>Proiect Liceul DANUBIUS</t>
  </si>
  <si>
    <t>Achizitionat containere pentru colectare selectiva</t>
  </si>
  <si>
    <t>Servicii de consultanta si asit.tehnica  pentru elaborarea su depunerea cererilor de finantare pentru proiecte pe PNRR-Componenta C3-Managementul deseurilor</t>
  </si>
  <si>
    <t>Liceul Pedagogic Stefan BANULESCU-inlocuire centrala termica</t>
  </si>
  <si>
    <t>ANEXA NR.2 LA HCL NR.</t>
  </si>
  <si>
    <t xml:space="preserve">PROGRAMUL     </t>
  </si>
  <si>
    <t>Grupul Scolar Dan Mateescu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</si>
</sst>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8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17" fontId="5" fillId="0" borderId="0" xfId="0" applyNumberFormat="1" applyFont="1" applyBorder="1"/>
    <xf numFmtId="0" fontId="6" fillId="0" borderId="0" xfId="0" applyFont="1" applyBorder="1"/>
    <xf numFmtId="0" fontId="4" fillId="0" borderId="1" xfId="0" applyFont="1" applyBorder="1"/>
    <xf numFmtId="3" fontId="4" fillId="2" borderId="11" xfId="0" applyNumberFormat="1" applyFont="1" applyFill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7" fillId="0" borderId="1" xfId="0" applyFont="1" applyBorder="1" applyAlignment="1">
      <alignment horizontal="left" wrapText="1"/>
    </xf>
    <xf numFmtId="3" fontId="7" fillId="0" borderId="1" xfId="0" applyNumberFormat="1" applyFont="1" applyBorder="1"/>
    <xf numFmtId="0" fontId="7" fillId="0" borderId="1" xfId="0" applyFont="1" applyBorder="1"/>
    <xf numFmtId="0" fontId="7" fillId="0" borderId="11" xfId="0" applyFont="1" applyBorder="1" applyAlignment="1">
      <alignment horizontal="left" wrapText="1"/>
    </xf>
    <xf numFmtId="3" fontId="7" fillId="0" borderId="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7" fillId="0" borderId="8" xfId="0" applyNumberFormat="1" applyFont="1" applyBorder="1"/>
    <xf numFmtId="3" fontId="7" fillId="0" borderId="1" xfId="0" applyNumberFormat="1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right"/>
    </xf>
    <xf numFmtId="3" fontId="7" fillId="0" borderId="11" xfId="0" applyNumberFormat="1" applyFont="1" applyBorder="1"/>
    <xf numFmtId="0" fontId="4" fillId="0" borderId="1" xfId="1" applyFont="1" applyBorder="1" applyAlignment="1">
      <alignment horizontal="left" wrapText="1"/>
    </xf>
    <xf numFmtId="0" fontId="9" fillId="0" borderId="0" xfId="0" applyFont="1" applyBorder="1"/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3" fontId="9" fillId="3" borderId="20" xfId="0" applyNumberFormat="1" applyFont="1" applyFill="1" applyBorder="1"/>
    <xf numFmtId="3" fontId="3" fillId="2" borderId="4" xfId="0" applyNumberFormat="1" applyFont="1" applyFill="1" applyBorder="1"/>
    <xf numFmtId="3" fontId="9" fillId="2" borderId="24" xfId="0" applyNumberFormat="1" applyFont="1" applyFill="1" applyBorder="1"/>
    <xf numFmtId="3" fontId="3" fillId="2" borderId="9" xfId="0" applyNumberFormat="1" applyFont="1" applyFill="1" applyBorder="1"/>
    <xf numFmtId="3" fontId="9" fillId="2" borderId="12" xfId="0" applyNumberFormat="1" applyFont="1" applyFill="1" applyBorder="1"/>
    <xf numFmtId="3" fontId="3" fillId="0" borderId="12" xfId="0" applyNumberFormat="1" applyFont="1" applyFill="1" applyBorder="1"/>
    <xf numFmtId="3" fontId="3" fillId="2" borderId="12" xfId="0" applyNumberFormat="1" applyFont="1" applyFill="1" applyBorder="1"/>
    <xf numFmtId="3" fontId="9" fillId="0" borderId="4" xfId="0" applyNumberFormat="1" applyFont="1" applyFill="1" applyBorder="1"/>
    <xf numFmtId="3" fontId="3" fillId="0" borderId="4" xfId="0" applyNumberFormat="1" applyFont="1" applyFill="1" applyBorder="1"/>
    <xf numFmtId="3" fontId="3" fillId="0" borderId="9" xfId="0" applyNumberFormat="1" applyFont="1" applyFill="1" applyBorder="1"/>
    <xf numFmtId="3" fontId="3" fillId="0" borderId="5" xfId="0" applyNumberFormat="1" applyFont="1" applyFill="1" applyBorder="1"/>
    <xf numFmtId="3" fontId="3" fillId="0" borderId="24" xfId="0" applyNumberFormat="1" applyFont="1" applyFill="1" applyBorder="1"/>
    <xf numFmtId="3" fontId="9" fillId="0" borderId="12" xfId="0" applyNumberFormat="1" applyFont="1" applyFill="1" applyBorder="1"/>
    <xf numFmtId="3" fontId="9" fillId="0" borderId="9" xfId="0" applyNumberFormat="1" applyFont="1" applyFill="1" applyBorder="1"/>
    <xf numFmtId="0" fontId="3" fillId="0" borderId="4" xfId="0" applyFont="1" applyBorder="1"/>
    <xf numFmtId="3" fontId="3" fillId="2" borderId="1" xfId="0" applyNumberFormat="1" applyFont="1" applyFill="1" applyBorder="1"/>
    <xf numFmtId="0" fontId="3" fillId="0" borderId="0" xfId="0" applyFont="1" applyBorder="1"/>
    <xf numFmtId="16" fontId="3" fillId="0" borderId="0" xfId="0" applyNumberFormat="1" applyFont="1" applyBorder="1"/>
    <xf numFmtId="3" fontId="3" fillId="0" borderId="0" xfId="0" applyNumberFormat="1" applyFont="1" applyBorder="1"/>
    <xf numFmtId="0" fontId="3" fillId="4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9" fillId="4" borderId="7" xfId="0" applyFont="1" applyFill="1" applyBorder="1"/>
    <xf numFmtId="0" fontId="9" fillId="4" borderId="8" xfId="0" applyFont="1" applyFill="1" applyBorder="1"/>
    <xf numFmtId="3" fontId="9" fillId="4" borderId="8" xfId="0" applyNumberFormat="1" applyFont="1" applyFill="1" applyBorder="1"/>
    <xf numFmtId="0" fontId="3" fillId="3" borderId="13" xfId="0" applyFont="1" applyFill="1" applyBorder="1"/>
    <xf numFmtId="0" fontId="9" fillId="3" borderId="14" xfId="0" applyFont="1" applyFill="1" applyBorder="1" applyAlignment="1">
      <alignment vertical="center" wrapText="1"/>
    </xf>
    <xf numFmtId="3" fontId="9" fillId="3" borderId="14" xfId="0" applyNumberFormat="1" applyFont="1" applyFill="1" applyBorder="1"/>
    <xf numFmtId="0" fontId="9" fillId="0" borderId="10" xfId="0" applyFont="1" applyFill="1" applyBorder="1"/>
    <xf numFmtId="0" fontId="3" fillId="0" borderId="3" xfId="0" applyFont="1" applyFill="1" applyBorder="1"/>
    <xf numFmtId="0" fontId="9" fillId="0" borderId="16" xfId="0" applyFont="1" applyFill="1" applyBorder="1"/>
    <xf numFmtId="0" fontId="9" fillId="2" borderId="15" xfId="0" applyFont="1" applyFill="1" applyBorder="1" applyAlignment="1">
      <alignment horizontal="justify" vertical="top" wrapText="1"/>
    </xf>
    <xf numFmtId="3" fontId="9" fillId="2" borderId="15" xfId="0" applyNumberFormat="1" applyFont="1" applyFill="1" applyBorder="1"/>
    <xf numFmtId="0" fontId="9" fillId="0" borderId="3" xfId="0" applyFont="1" applyFill="1" applyBorder="1"/>
    <xf numFmtId="3" fontId="9" fillId="2" borderId="1" xfId="0" applyNumberFormat="1" applyFont="1" applyFill="1" applyBorder="1"/>
    <xf numFmtId="0" fontId="9" fillId="0" borderId="7" xfId="0" applyFont="1" applyFill="1" applyBorder="1"/>
    <xf numFmtId="0" fontId="3" fillId="2" borderId="8" xfId="0" applyFont="1" applyFill="1" applyBorder="1" applyAlignment="1">
      <alignment horizontal="justify" vertical="top" wrapText="1"/>
    </xf>
    <xf numFmtId="3" fontId="3" fillId="2" borderId="8" xfId="0" applyNumberFormat="1" applyFont="1" applyFill="1" applyBorder="1"/>
    <xf numFmtId="0" fontId="9" fillId="3" borderId="13" xfId="0" applyFont="1" applyFill="1" applyBorder="1"/>
    <xf numFmtId="0" fontId="9" fillId="3" borderId="14" xfId="0" applyFont="1" applyFill="1" applyBorder="1" applyAlignment="1">
      <alignment horizontal="justify" vertical="top" wrapText="1"/>
    </xf>
    <xf numFmtId="0" fontId="9" fillId="2" borderId="11" xfId="0" applyFont="1" applyFill="1" applyBorder="1" applyAlignment="1">
      <alignment horizontal="justify" vertical="top" wrapText="1"/>
    </xf>
    <xf numFmtId="3" fontId="9" fillId="2" borderId="11" xfId="0" applyNumberFormat="1" applyFont="1" applyFill="1" applyBorder="1"/>
    <xf numFmtId="3" fontId="3" fillId="2" borderId="19" xfId="0" applyNumberFormat="1" applyFont="1" applyFill="1" applyBorder="1"/>
    <xf numFmtId="0" fontId="9" fillId="3" borderId="20" xfId="0" applyFont="1" applyFill="1" applyBorder="1" applyAlignment="1">
      <alignment vertical="center" wrapText="1"/>
    </xf>
    <xf numFmtId="3" fontId="9" fillId="3" borderId="23" xfId="0" applyNumberFormat="1" applyFont="1" applyFill="1" applyBorder="1"/>
    <xf numFmtId="3" fontId="3" fillId="2" borderId="15" xfId="0" applyNumberFormat="1" applyFont="1" applyFill="1" applyBorder="1"/>
    <xf numFmtId="3" fontId="3" fillId="0" borderId="19" xfId="0" applyNumberFormat="1" applyFont="1" applyBorder="1"/>
    <xf numFmtId="3" fontId="3" fillId="0" borderId="22" xfId="0" applyNumberFormat="1" applyFont="1" applyBorder="1"/>
    <xf numFmtId="0" fontId="9" fillId="0" borderId="13" xfId="0" applyFont="1" applyFill="1" applyBorder="1"/>
    <xf numFmtId="0" fontId="9" fillId="2" borderId="14" xfId="0" applyFont="1" applyFill="1" applyBorder="1" applyAlignment="1">
      <alignment horizontal="justify" vertical="top" wrapText="1"/>
    </xf>
    <xf numFmtId="3" fontId="3" fillId="2" borderId="11" xfId="0" applyNumberFormat="1" applyFont="1" applyFill="1" applyBorder="1"/>
    <xf numFmtId="0" fontId="9" fillId="0" borderId="18" xfId="0" applyFont="1" applyFill="1" applyBorder="1" applyAlignment="1">
      <alignment vertical="center" wrapText="1"/>
    </xf>
    <xf numFmtId="3" fontId="10" fillId="0" borderId="1" xfId="0" applyNumberFormat="1" applyFont="1" applyBorder="1"/>
    <xf numFmtId="0" fontId="9" fillId="0" borderId="14" xfId="0" applyFont="1" applyFill="1" applyBorder="1" applyAlignment="1">
      <alignment vertical="center" wrapText="1"/>
    </xf>
    <xf numFmtId="0" fontId="9" fillId="0" borderId="25" xfId="0" applyFont="1" applyFill="1" applyBorder="1"/>
    <xf numFmtId="0" fontId="10" fillId="0" borderId="11" xfId="0" applyFont="1" applyBorder="1" applyAlignment="1">
      <alignment horizontal="left" wrapText="1"/>
    </xf>
    <xf numFmtId="3" fontId="10" fillId="0" borderId="11" xfId="0" applyNumberFormat="1" applyFont="1" applyBorder="1"/>
    <xf numFmtId="0" fontId="10" fillId="0" borderId="8" xfId="0" applyFont="1" applyBorder="1" applyAlignment="1">
      <alignment horizontal="left" wrapText="1"/>
    </xf>
    <xf numFmtId="3" fontId="10" fillId="0" borderId="8" xfId="0" applyNumberFormat="1" applyFont="1" applyBorder="1"/>
    <xf numFmtId="3" fontId="9" fillId="0" borderId="14" xfId="0" applyNumberFormat="1" applyFont="1" applyBorder="1"/>
    <xf numFmtId="0" fontId="3" fillId="0" borderId="1" xfId="0" applyFont="1" applyBorder="1"/>
    <xf numFmtId="0" fontId="3" fillId="0" borderId="10" xfId="0" applyFont="1" applyFill="1" applyBorder="1"/>
    <xf numFmtId="0" fontId="9" fillId="3" borderId="18" xfId="0" applyFont="1" applyFill="1" applyBorder="1" applyAlignment="1">
      <alignment vertical="center" wrapText="1"/>
    </xf>
    <xf numFmtId="3" fontId="9" fillId="0" borderId="14" xfId="0" applyNumberFormat="1" applyFont="1" applyFill="1" applyBorder="1"/>
    <xf numFmtId="3" fontId="3" fillId="0" borderId="11" xfId="0" applyNumberFormat="1" applyFont="1" applyFill="1" applyBorder="1"/>
    <xf numFmtId="0" fontId="3" fillId="0" borderId="7" xfId="0" applyFont="1" applyFill="1" applyBorder="1"/>
    <xf numFmtId="0" fontId="3" fillId="0" borderId="2" xfId="0" applyFont="1" applyFill="1" applyBorder="1"/>
    <xf numFmtId="3" fontId="3" fillId="2" borderId="6" xfId="0" applyNumberFormat="1" applyFont="1" applyFill="1" applyBorder="1"/>
    <xf numFmtId="0" fontId="3" fillId="3" borderId="17" xfId="0" applyFont="1" applyFill="1" applyBorder="1"/>
    <xf numFmtId="3" fontId="9" fillId="0" borderId="1" xfId="0" applyNumberFormat="1" applyFont="1" applyFill="1" applyBorder="1"/>
    <xf numFmtId="3" fontId="9" fillId="0" borderId="23" xfId="0" applyNumberFormat="1" applyFont="1" applyFill="1" applyBorder="1"/>
    <xf numFmtId="3" fontId="9" fillId="0" borderId="6" xfId="0" applyNumberFormat="1" applyFont="1" applyFill="1" applyBorder="1"/>
    <xf numFmtId="0" fontId="3" fillId="0" borderId="11" xfId="0" applyFont="1" applyFill="1" applyBorder="1" applyAlignment="1">
      <alignment vertical="center" wrapText="1"/>
    </xf>
    <xf numFmtId="3" fontId="9" fillId="2" borderId="8" xfId="0" applyNumberFormat="1" applyFont="1" applyFill="1" applyBorder="1"/>
    <xf numFmtId="0" fontId="3" fillId="0" borderId="3" xfId="0" applyFont="1" applyBorder="1"/>
    <xf numFmtId="0" fontId="9" fillId="0" borderId="6" xfId="0" applyFont="1" applyFill="1" applyBorder="1" applyAlignment="1">
      <alignment vertical="center" wrapText="1"/>
    </xf>
    <xf numFmtId="3" fontId="9" fillId="0" borderId="28" xfId="0" applyNumberFormat="1" applyFont="1" applyFill="1" applyBorder="1"/>
    <xf numFmtId="3" fontId="9" fillId="0" borderId="27" xfId="0" applyNumberFormat="1" applyFont="1" applyFill="1" applyBorder="1"/>
    <xf numFmtId="0" fontId="12" fillId="0" borderId="1" xfId="0" applyFont="1" applyFill="1" applyBorder="1" applyAlignment="1">
      <alignment horizontal="left" wrapText="1"/>
    </xf>
    <xf numFmtId="3" fontId="7" fillId="2" borderId="1" xfId="0" applyNumberFormat="1" applyFont="1" applyFill="1" applyBorder="1"/>
    <xf numFmtId="0" fontId="4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Border="1"/>
    <xf numFmtId="3" fontId="4" fillId="0" borderId="1" xfId="0" applyNumberFormat="1" applyFont="1" applyFill="1" applyBorder="1"/>
    <xf numFmtId="0" fontId="3" fillId="0" borderId="16" xfId="0" applyFont="1" applyFill="1" applyBorder="1"/>
    <xf numFmtId="0" fontId="4" fillId="0" borderId="8" xfId="0" applyFont="1" applyFill="1" applyBorder="1" applyAlignment="1">
      <alignment horizontal="left" wrapText="1"/>
    </xf>
    <xf numFmtId="3" fontId="9" fillId="0" borderId="26" xfId="0" applyNumberFormat="1" applyFont="1" applyFill="1" applyBorder="1"/>
    <xf numFmtId="3" fontId="9" fillId="4" borderId="9" xfId="0" applyNumberFormat="1" applyFont="1" applyFill="1" applyBorder="1"/>
    <xf numFmtId="3" fontId="9" fillId="3" borderId="26" xfId="0" applyNumberFormat="1" applyFont="1" applyFill="1" applyBorder="1"/>
    <xf numFmtId="3" fontId="9" fillId="0" borderId="20" xfId="0" applyNumberFormat="1" applyFont="1" applyFill="1" applyBorder="1"/>
    <xf numFmtId="0" fontId="3" fillId="0" borderId="32" xfId="0" applyFont="1" applyBorder="1"/>
    <xf numFmtId="3" fontId="1" fillId="0" borderId="0" xfId="0" applyNumberFormat="1" applyFont="1" applyBorder="1"/>
    <xf numFmtId="0" fontId="4" fillId="0" borderId="11" xfId="0" applyFont="1" applyBorder="1"/>
    <xf numFmtId="0" fontId="12" fillId="0" borderId="11" xfId="0" applyFont="1" applyFill="1" applyBorder="1" applyAlignment="1">
      <alignment wrapText="1"/>
    </xf>
    <xf numFmtId="0" fontId="4" fillId="0" borderId="11" xfId="0" applyFont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29" xfId="0" applyFont="1" applyFill="1" applyBorder="1" applyAlignment="1">
      <alignment horizontal="left" wrapText="1"/>
    </xf>
    <xf numFmtId="0" fontId="4" fillId="0" borderId="1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3" fontId="4" fillId="0" borderId="11" xfId="0" applyNumberFormat="1" applyFont="1" applyBorder="1"/>
    <xf numFmtId="0" fontId="9" fillId="0" borderId="15" xfId="0" applyFont="1" applyFill="1" applyBorder="1" applyAlignment="1">
      <alignment vertical="center" wrapText="1"/>
    </xf>
    <xf numFmtId="3" fontId="9" fillId="0" borderId="15" xfId="0" applyNumberFormat="1" applyFont="1" applyBorder="1"/>
    <xf numFmtId="0" fontId="9" fillId="0" borderId="33" xfId="0" applyFont="1" applyFill="1" applyBorder="1"/>
    <xf numFmtId="3" fontId="11" fillId="0" borderId="18" xfId="0" applyNumberFormat="1" applyFont="1" applyBorder="1"/>
    <xf numFmtId="3" fontId="10" fillId="0" borderId="18" xfId="0" applyNumberFormat="1" applyFont="1" applyBorder="1"/>
    <xf numFmtId="3" fontId="10" fillId="0" borderId="21" xfId="0" applyNumberFormat="1" applyFont="1" applyBorder="1"/>
    <xf numFmtId="0" fontId="3" fillId="0" borderId="1" xfId="0" applyFont="1" applyBorder="1" applyAlignment="1">
      <alignment horizontal="left" wrapText="1"/>
    </xf>
    <xf numFmtId="0" fontId="4" fillId="0" borderId="15" xfId="0" applyFont="1" applyBorder="1"/>
    <xf numFmtId="0" fontId="3" fillId="0" borderId="8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29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justify" vertical="top" wrapText="1"/>
    </xf>
    <xf numFmtId="3" fontId="9" fillId="0" borderId="1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1" applyFont="1" applyBorder="1" applyAlignment="1">
      <alignment wrapText="1"/>
    </xf>
    <xf numFmtId="0" fontId="9" fillId="2" borderId="1" xfId="0" applyFont="1" applyFill="1" applyBorder="1" applyAlignment="1">
      <alignment horizontal="justify" vertical="top" wrapText="1"/>
    </xf>
    <xf numFmtId="3" fontId="12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/>
    <xf numFmtId="0" fontId="7" fillId="0" borderId="8" xfId="0" applyFont="1" applyBorder="1" applyAlignment="1">
      <alignment horizontal="left" wrapText="1"/>
    </xf>
    <xf numFmtId="3" fontId="12" fillId="0" borderId="8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/>
    <xf numFmtId="0" fontId="4" fillId="0" borderId="29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3" fillId="0" borderId="7" xfId="0" applyFont="1" applyBorder="1"/>
    <xf numFmtId="0" fontId="4" fillId="0" borderId="8" xfId="0" applyFont="1" applyBorder="1"/>
    <xf numFmtId="3" fontId="7" fillId="0" borderId="8" xfId="0" applyNumberFormat="1" applyFont="1" applyBorder="1" applyAlignment="1">
      <alignment horizontal="right"/>
    </xf>
    <xf numFmtId="0" fontId="3" fillId="0" borderId="9" xfId="0" applyFont="1" applyBorder="1"/>
    <xf numFmtId="3" fontId="14" fillId="0" borderId="11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3" fontId="9" fillId="2" borderId="14" xfId="0" applyNumberFormat="1" applyFont="1" applyFill="1" applyBorder="1"/>
    <xf numFmtId="0" fontId="4" fillId="0" borderId="8" xfId="1" applyFont="1" applyBorder="1" applyAlignment="1">
      <alignment wrapText="1"/>
    </xf>
    <xf numFmtId="3" fontId="9" fillId="0" borderId="24" xfId="0" applyNumberFormat="1" applyFont="1" applyBorder="1"/>
    <xf numFmtId="3" fontId="9" fillId="0" borderId="20" xfId="0" applyNumberFormat="1" applyFont="1" applyBorder="1"/>
    <xf numFmtId="3" fontId="9" fillId="0" borderId="34" xfId="0" applyNumberFormat="1" applyFont="1" applyFill="1" applyBorder="1"/>
    <xf numFmtId="3" fontId="13" fillId="0" borderId="20" xfId="0" applyNumberFormat="1" applyFont="1" applyBorder="1" applyAlignment="1">
      <alignment horizontal="right"/>
    </xf>
    <xf numFmtId="0" fontId="4" fillId="0" borderId="30" xfId="0" applyFont="1" applyBorder="1"/>
    <xf numFmtId="0" fontId="4" fillId="0" borderId="35" xfId="0" applyFont="1" applyFill="1" applyBorder="1" applyAlignment="1">
      <alignment horizontal="left" wrapText="1"/>
    </xf>
    <xf numFmtId="0" fontId="4" fillId="0" borderId="31" xfId="0" applyFont="1" applyBorder="1"/>
    <xf numFmtId="0" fontId="9" fillId="0" borderId="1" xfId="0" applyFont="1" applyFill="1" applyBorder="1"/>
    <xf numFmtId="0" fontId="4" fillId="0" borderId="36" xfId="0" applyFont="1" applyFill="1" applyBorder="1" applyAlignment="1">
      <alignment horizontal="left" wrapText="1"/>
    </xf>
    <xf numFmtId="3" fontId="7" fillId="0" borderId="37" xfId="0" applyNumberFormat="1" applyFont="1" applyBorder="1" applyAlignment="1">
      <alignment horizontal="right"/>
    </xf>
    <xf numFmtId="3" fontId="3" fillId="2" borderId="37" xfId="0" applyNumberFormat="1" applyFont="1" applyFill="1" applyBorder="1"/>
    <xf numFmtId="3" fontId="3" fillId="0" borderId="38" xfId="0" applyNumberFormat="1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3" fontId="9" fillId="3" borderId="18" xfId="0" applyNumberFormat="1" applyFont="1" applyFill="1" applyBorder="1"/>
    <xf numFmtId="3" fontId="9" fillId="3" borderId="21" xfId="0" applyNumberFormat="1" applyFont="1" applyFill="1" applyBorder="1"/>
    <xf numFmtId="0" fontId="5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entina.nae/AppData/Local/Microsoft/Windows/Temporary%20Internet%20Files/Content.Outlook/53Z93UWY/Programul%20investitiilor%20%20%202016-propune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TII"/>
      <sheetName val="Foaie1"/>
      <sheetName val="Foaie2"/>
    </sheetNames>
    <sheetDataSet>
      <sheetData sheetId="0" refreshError="1"/>
      <sheetData sheetId="1" refreshError="1"/>
      <sheetData sheetId="2" refreshError="1">
        <row r="9">
          <cell r="B9" t="str">
            <v>Capitolul 51.00 - autoritati executive:</v>
          </cell>
        </row>
        <row r="83">
          <cell r="B83" t="str">
            <v>Capitolul 70.00 - Locuinte, servicii si dezvoltare publica</v>
          </cell>
        </row>
        <row r="84">
          <cell r="A84" t="str">
            <v>A</v>
          </cell>
          <cell r="B84" t="str">
            <v>Obiective in continuare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workbookViewId="0">
      <selection activeCell="G7" sqref="G7:M139"/>
    </sheetView>
  </sheetViews>
  <sheetFormatPr defaultRowHeight="15.75" x14ac:dyDescent="0.25"/>
  <cols>
    <col min="1" max="1" width="4.85546875" style="1" customWidth="1"/>
    <col min="2" max="2" width="89.28515625" style="1" customWidth="1"/>
    <col min="3" max="3" width="12.140625" style="1" customWidth="1"/>
    <col min="4" max="4" width="14" style="1" customWidth="1"/>
    <col min="5" max="5" width="12" style="1" customWidth="1"/>
    <col min="6" max="6" width="11.85546875" style="5" customWidth="1"/>
    <col min="7" max="16384" width="9.140625" style="1"/>
  </cols>
  <sheetData>
    <row r="1" spans="1:11" ht="18.75" x14ac:dyDescent="0.3">
      <c r="A1" s="7"/>
      <c r="B1" s="7" t="s">
        <v>6</v>
      </c>
      <c r="C1" s="7" t="s">
        <v>137</v>
      </c>
      <c r="D1" s="8"/>
      <c r="E1" s="7"/>
      <c r="F1" s="9"/>
    </row>
    <row r="2" spans="1:11" ht="18.75" x14ac:dyDescent="0.3">
      <c r="A2" s="180" t="s">
        <v>138</v>
      </c>
      <c r="B2" s="180"/>
      <c r="C2" s="180"/>
      <c r="D2" s="180"/>
      <c r="E2" s="180"/>
      <c r="F2" s="180"/>
    </row>
    <row r="3" spans="1:11" ht="18.75" x14ac:dyDescent="0.3">
      <c r="A3" s="180" t="s">
        <v>55</v>
      </c>
      <c r="B3" s="180"/>
      <c r="C3" s="180"/>
      <c r="D3" s="180"/>
      <c r="E3" s="180"/>
      <c r="F3" s="180"/>
    </row>
    <row r="4" spans="1:11" ht="16.5" thickBot="1" x14ac:dyDescent="0.3">
      <c r="A4" s="44"/>
      <c r="B4" s="45"/>
      <c r="C4" s="44"/>
      <c r="D4" s="44"/>
      <c r="E4" s="46"/>
      <c r="F4" s="25" t="s">
        <v>8</v>
      </c>
    </row>
    <row r="5" spans="1:11" x14ac:dyDescent="0.25">
      <c r="A5" s="47" t="s">
        <v>0</v>
      </c>
      <c r="B5" s="48" t="s">
        <v>3</v>
      </c>
      <c r="C5" s="48" t="s">
        <v>4</v>
      </c>
      <c r="D5" s="48" t="s">
        <v>9</v>
      </c>
      <c r="E5" s="48" t="s">
        <v>5</v>
      </c>
      <c r="F5" s="26" t="s">
        <v>129</v>
      </c>
    </row>
    <row r="6" spans="1:11" x14ac:dyDescent="0.25">
      <c r="A6" s="49" t="s">
        <v>1</v>
      </c>
      <c r="B6" s="50"/>
      <c r="C6" s="50"/>
      <c r="D6" s="50"/>
      <c r="E6" s="50">
        <v>2022</v>
      </c>
      <c r="F6" s="27" t="s">
        <v>128</v>
      </c>
      <c r="G6" s="119"/>
      <c r="H6" s="2"/>
    </row>
    <row r="7" spans="1:11" ht="16.5" thickBot="1" x14ac:dyDescent="0.3">
      <c r="A7" s="51" t="s">
        <v>2</v>
      </c>
      <c r="B7" s="52" t="s">
        <v>7</v>
      </c>
      <c r="C7" s="53">
        <f>+C8+C12+C15+C42+C57+C102+C117</f>
        <v>88721</v>
      </c>
      <c r="D7" s="53">
        <f>+D8+D12+D15+D42+D57+D102+D117</f>
        <v>13594</v>
      </c>
      <c r="E7" s="53">
        <f>+E8+E12+E15+E42+E57+E102+E117</f>
        <v>5394</v>
      </c>
      <c r="F7" s="115">
        <f>+F8+F12+F15+F42+F57+F102+F117</f>
        <v>69733</v>
      </c>
      <c r="G7" s="119"/>
      <c r="H7" s="2"/>
      <c r="K7" s="2"/>
    </row>
    <row r="8" spans="1:11" s="4" customFormat="1" ht="16.5" thickBot="1" x14ac:dyDescent="0.3">
      <c r="A8" s="54"/>
      <c r="B8" s="55" t="str">
        <f>[1]Foaie2!B9</f>
        <v>Capitolul 51.00 - autoritati executive:</v>
      </c>
      <c r="C8" s="56">
        <f>+D8+E8+F8</f>
        <v>1346</v>
      </c>
      <c r="D8" s="56">
        <f t="shared" ref="D8:F8" si="0">D9</f>
        <v>100</v>
      </c>
      <c r="E8" s="56">
        <f t="shared" si="0"/>
        <v>0</v>
      </c>
      <c r="F8" s="28">
        <f t="shared" si="0"/>
        <v>1246</v>
      </c>
      <c r="G8" s="119"/>
      <c r="H8" s="2"/>
    </row>
    <row r="9" spans="1:11" s="3" customFormat="1" ht="18" customHeight="1" x14ac:dyDescent="0.25">
      <c r="A9" s="59" t="s">
        <v>14</v>
      </c>
      <c r="B9" s="60" t="s">
        <v>32</v>
      </c>
      <c r="C9" s="61">
        <f>+C10+C11</f>
        <v>1346</v>
      </c>
      <c r="D9" s="61">
        <f t="shared" ref="D9:F9" si="1">+D10+D11</f>
        <v>100</v>
      </c>
      <c r="E9" s="61">
        <f t="shared" si="1"/>
        <v>0</v>
      </c>
      <c r="F9" s="30">
        <f t="shared" si="1"/>
        <v>1246</v>
      </c>
      <c r="G9" s="119"/>
      <c r="H9" s="2"/>
    </row>
    <row r="10" spans="1:11" s="3" customFormat="1" ht="20.25" customHeight="1" x14ac:dyDescent="0.25">
      <c r="A10" s="64"/>
      <c r="B10" s="65" t="s">
        <v>86</v>
      </c>
      <c r="C10" s="66">
        <v>100</v>
      </c>
      <c r="D10" s="66">
        <v>100</v>
      </c>
      <c r="E10" s="66">
        <v>0</v>
      </c>
      <c r="F10" s="31">
        <v>0</v>
      </c>
      <c r="G10" s="119"/>
      <c r="H10" s="2"/>
    </row>
    <row r="11" spans="1:11" s="3" customFormat="1" ht="37.5" customHeight="1" thickBot="1" x14ac:dyDescent="0.3">
      <c r="A11" s="62">
        <v>2</v>
      </c>
      <c r="B11" s="109" t="s">
        <v>78</v>
      </c>
      <c r="C11" s="43">
        <v>1246</v>
      </c>
      <c r="D11" s="43"/>
      <c r="E11" s="43"/>
      <c r="F11" s="29">
        <v>1246</v>
      </c>
      <c r="G11" s="119"/>
      <c r="H11" s="2"/>
    </row>
    <row r="12" spans="1:11" s="3" customFormat="1" ht="18" customHeight="1" thickBot="1" x14ac:dyDescent="0.3">
      <c r="A12" s="67"/>
      <c r="B12" s="68" t="s">
        <v>18</v>
      </c>
      <c r="C12" s="56">
        <f>C13</f>
        <v>84</v>
      </c>
      <c r="D12" s="56">
        <f t="shared" ref="D12:F12" si="2">D13</f>
        <v>84</v>
      </c>
      <c r="E12" s="56">
        <f t="shared" si="2"/>
        <v>0</v>
      </c>
      <c r="F12" s="28">
        <f t="shared" si="2"/>
        <v>0</v>
      </c>
      <c r="G12" s="119"/>
      <c r="H12" s="2"/>
    </row>
    <row r="13" spans="1:11" s="3" customFormat="1" ht="18" customHeight="1" x14ac:dyDescent="0.25">
      <c r="A13" s="57" t="s">
        <v>14</v>
      </c>
      <c r="B13" s="69" t="s">
        <v>17</v>
      </c>
      <c r="C13" s="70">
        <f>C14</f>
        <v>84</v>
      </c>
      <c r="D13" s="70">
        <f t="shared" ref="D13:F13" si="3">D14</f>
        <v>84</v>
      </c>
      <c r="E13" s="70">
        <f t="shared" si="3"/>
        <v>0</v>
      </c>
      <c r="F13" s="32">
        <f t="shared" si="3"/>
        <v>0</v>
      </c>
      <c r="G13" s="119"/>
      <c r="H13" s="2"/>
    </row>
    <row r="14" spans="1:11" s="3" customFormat="1" ht="18" customHeight="1" thickBot="1" x14ac:dyDescent="0.3">
      <c r="A14" s="62"/>
      <c r="B14" s="120" t="s">
        <v>80</v>
      </c>
      <c r="C14" s="71">
        <v>84</v>
      </c>
      <c r="D14" s="43">
        <v>84</v>
      </c>
      <c r="E14" s="43">
        <v>0</v>
      </c>
      <c r="F14" s="29">
        <v>0</v>
      </c>
      <c r="G14" s="119"/>
      <c r="H14" s="2"/>
    </row>
    <row r="15" spans="1:11" s="3" customFormat="1" ht="18" customHeight="1" thickBot="1" x14ac:dyDescent="0.3">
      <c r="A15" s="67"/>
      <c r="B15" s="72" t="s">
        <v>15</v>
      </c>
      <c r="C15" s="73">
        <f>C16</f>
        <v>18679</v>
      </c>
      <c r="D15" s="73">
        <f t="shared" ref="D15:F15" si="4">D16</f>
        <v>3522</v>
      </c>
      <c r="E15" s="73">
        <f t="shared" si="4"/>
        <v>0</v>
      </c>
      <c r="F15" s="116">
        <f t="shared" si="4"/>
        <v>15157</v>
      </c>
      <c r="G15" s="119"/>
      <c r="H15" s="2"/>
    </row>
    <row r="16" spans="1:11" s="3" customFormat="1" ht="18" customHeight="1" thickBot="1" x14ac:dyDescent="0.3">
      <c r="A16" s="77" t="s">
        <v>11</v>
      </c>
      <c r="B16" s="82" t="s">
        <v>12</v>
      </c>
      <c r="C16" s="162">
        <f>+C17+C18+C19+C20+C21+C22+C23+C24+C25+C26+C27+C28+C29+C30+C31+C32+C33+C34+C35+C36+C37+C38+C39+C40+C41</f>
        <v>18679</v>
      </c>
      <c r="D16" s="162">
        <f t="shared" ref="D16:F16" si="5">+D17+D18+D19+D20+D21+D22+D23+D24+D25+D26+D27+D28+D29+D30+D31+D32+D33+D34+D35+D36+D37+D38+D39+D40+D41</f>
        <v>3522</v>
      </c>
      <c r="E16" s="162">
        <f t="shared" si="5"/>
        <v>0</v>
      </c>
      <c r="F16" s="162">
        <f t="shared" si="5"/>
        <v>15157</v>
      </c>
      <c r="G16" s="119"/>
      <c r="H16" s="2"/>
    </row>
    <row r="17" spans="1:8" s="3" customFormat="1" ht="33" customHeight="1" x14ac:dyDescent="0.25">
      <c r="A17" s="57">
        <v>1</v>
      </c>
      <c r="B17" s="122" t="s">
        <v>81</v>
      </c>
      <c r="C17" s="128">
        <f>+D17+E17+F17</f>
        <v>1846</v>
      </c>
      <c r="D17" s="23">
        <v>499</v>
      </c>
      <c r="E17" s="79"/>
      <c r="F17" s="34">
        <v>1347</v>
      </c>
      <c r="G17" s="119"/>
      <c r="H17" s="2"/>
    </row>
    <row r="18" spans="1:8" s="3" customFormat="1" ht="18" customHeight="1" x14ac:dyDescent="0.25">
      <c r="A18" s="62">
        <v>2</v>
      </c>
      <c r="B18" s="121" t="s">
        <v>82</v>
      </c>
      <c r="C18" s="128">
        <f t="shared" ref="C18:C33" si="6">+D18+E18+F18</f>
        <v>950</v>
      </c>
      <c r="D18" s="15">
        <v>100</v>
      </c>
      <c r="E18" s="43"/>
      <c r="F18" s="29">
        <v>850</v>
      </c>
      <c r="G18" s="119"/>
      <c r="H18" s="2"/>
    </row>
    <row r="19" spans="1:8" s="3" customFormat="1" ht="18" customHeight="1" x14ac:dyDescent="0.25">
      <c r="A19" s="59">
        <v>3</v>
      </c>
      <c r="B19" s="121" t="s">
        <v>83</v>
      </c>
      <c r="C19" s="128">
        <f t="shared" si="6"/>
        <v>3150</v>
      </c>
      <c r="D19" s="15">
        <v>50</v>
      </c>
      <c r="E19" s="74"/>
      <c r="F19" s="37">
        <v>3100</v>
      </c>
      <c r="G19" s="119"/>
      <c r="H19" s="2"/>
    </row>
    <row r="20" spans="1:8" s="3" customFormat="1" x14ac:dyDescent="0.25">
      <c r="A20" s="62">
        <v>4</v>
      </c>
      <c r="B20" s="122" t="s">
        <v>84</v>
      </c>
      <c r="C20" s="128">
        <f t="shared" si="6"/>
        <v>419</v>
      </c>
      <c r="D20" s="15">
        <v>419</v>
      </c>
      <c r="E20" s="43"/>
      <c r="F20" s="29"/>
      <c r="G20" s="119"/>
      <c r="H20" s="2"/>
    </row>
    <row r="21" spans="1:8" s="3" customFormat="1" x14ac:dyDescent="0.25">
      <c r="A21" s="62">
        <v>5</v>
      </c>
      <c r="B21" s="123" t="s">
        <v>124</v>
      </c>
      <c r="C21" s="128">
        <f t="shared" si="6"/>
        <v>1340</v>
      </c>
      <c r="D21" s="15">
        <v>50</v>
      </c>
      <c r="E21" s="75"/>
      <c r="F21" s="29">
        <v>1290</v>
      </c>
      <c r="G21" s="119"/>
      <c r="H21" s="2"/>
    </row>
    <row r="22" spans="1:8" s="3" customFormat="1" x14ac:dyDescent="0.25">
      <c r="A22" s="62">
        <v>6</v>
      </c>
      <c r="B22" s="122" t="s">
        <v>59</v>
      </c>
      <c r="C22" s="128">
        <f t="shared" si="6"/>
        <v>2310</v>
      </c>
      <c r="D22" s="15">
        <v>10</v>
      </c>
      <c r="E22" s="75"/>
      <c r="F22" s="29">
        <v>2300</v>
      </c>
      <c r="G22" s="119"/>
      <c r="H22" s="2"/>
    </row>
    <row r="23" spans="1:8" s="3" customFormat="1" ht="18" customHeight="1" x14ac:dyDescent="0.25">
      <c r="A23" s="62">
        <v>7</v>
      </c>
      <c r="B23" s="124" t="s">
        <v>60</v>
      </c>
      <c r="C23" s="128">
        <f t="shared" si="6"/>
        <v>50</v>
      </c>
      <c r="D23" s="15">
        <v>50</v>
      </c>
      <c r="E23" s="75"/>
      <c r="F23" s="29"/>
      <c r="G23" s="119"/>
      <c r="H23" s="2"/>
    </row>
    <row r="24" spans="1:8" s="3" customFormat="1" x14ac:dyDescent="0.25">
      <c r="A24" s="62">
        <v>8</v>
      </c>
      <c r="B24" s="122" t="s">
        <v>61</v>
      </c>
      <c r="C24" s="128">
        <f t="shared" si="6"/>
        <v>150</v>
      </c>
      <c r="D24" s="15">
        <v>5</v>
      </c>
      <c r="E24" s="75"/>
      <c r="F24" s="29">
        <v>145</v>
      </c>
      <c r="G24" s="119"/>
      <c r="H24" s="2"/>
    </row>
    <row r="25" spans="1:8" s="3" customFormat="1" x14ac:dyDescent="0.25">
      <c r="A25" s="62">
        <v>9</v>
      </c>
      <c r="B25" s="122" t="s">
        <v>62</v>
      </c>
      <c r="C25" s="128">
        <f t="shared" si="6"/>
        <v>1686</v>
      </c>
      <c r="D25" s="15">
        <v>493</v>
      </c>
      <c r="E25" s="75"/>
      <c r="F25" s="29">
        <v>1193</v>
      </c>
      <c r="G25" s="119"/>
      <c r="H25" s="2"/>
    </row>
    <row r="26" spans="1:8" s="3" customFormat="1" x14ac:dyDescent="0.25">
      <c r="A26" s="62">
        <v>10</v>
      </c>
      <c r="B26" s="122" t="s">
        <v>85</v>
      </c>
      <c r="C26" s="128">
        <f t="shared" si="6"/>
        <v>1694</v>
      </c>
      <c r="D26" s="20">
        <v>463</v>
      </c>
      <c r="E26" s="75"/>
      <c r="F26" s="29">
        <v>1231</v>
      </c>
      <c r="G26" s="119"/>
      <c r="H26" s="2"/>
    </row>
    <row r="27" spans="1:8" s="3" customFormat="1" ht="18.75" customHeight="1" x14ac:dyDescent="0.25">
      <c r="A27" s="62">
        <v>11</v>
      </c>
      <c r="B27" s="125" t="s">
        <v>63</v>
      </c>
      <c r="C27" s="128">
        <f t="shared" si="6"/>
        <v>1785</v>
      </c>
      <c r="D27" s="15">
        <v>278</v>
      </c>
      <c r="E27" s="76"/>
      <c r="F27" s="31">
        <v>1507</v>
      </c>
      <c r="G27" s="119"/>
      <c r="H27" s="2"/>
    </row>
    <row r="28" spans="1:8" s="3" customFormat="1" ht="17.25" customHeight="1" x14ac:dyDescent="0.25">
      <c r="A28" s="62">
        <v>12</v>
      </c>
      <c r="B28" s="12" t="s">
        <v>66</v>
      </c>
      <c r="C28" s="128">
        <f t="shared" si="6"/>
        <v>1125</v>
      </c>
      <c r="D28" s="23">
        <v>55</v>
      </c>
      <c r="E28" s="76"/>
      <c r="F28" s="31">
        <v>1070</v>
      </c>
      <c r="G28" s="119"/>
      <c r="H28" s="2"/>
    </row>
    <row r="29" spans="1:8" s="3" customFormat="1" ht="32.25" customHeight="1" x14ac:dyDescent="0.25">
      <c r="A29" s="62">
        <v>13</v>
      </c>
      <c r="B29" s="126" t="s">
        <v>64</v>
      </c>
      <c r="C29" s="128">
        <f t="shared" si="6"/>
        <v>50</v>
      </c>
      <c r="D29" s="23">
        <v>50</v>
      </c>
      <c r="E29" s="76"/>
      <c r="F29" s="31">
        <v>0</v>
      </c>
      <c r="G29" s="119"/>
      <c r="H29" s="2"/>
    </row>
    <row r="30" spans="1:8" s="3" customFormat="1" ht="36" customHeight="1" x14ac:dyDescent="0.25">
      <c r="A30" s="62">
        <v>14</v>
      </c>
      <c r="B30" s="123" t="s">
        <v>58</v>
      </c>
      <c r="C30" s="128">
        <f t="shared" si="6"/>
        <v>100</v>
      </c>
      <c r="D30" s="23">
        <v>100</v>
      </c>
      <c r="E30" s="76"/>
      <c r="F30" s="31">
        <v>0</v>
      </c>
      <c r="G30" s="119"/>
      <c r="H30" s="2"/>
    </row>
    <row r="31" spans="1:8" s="3" customFormat="1" ht="36" customHeight="1" x14ac:dyDescent="0.25">
      <c r="A31" s="62">
        <v>15</v>
      </c>
      <c r="B31" s="124" t="s">
        <v>65</v>
      </c>
      <c r="C31" s="128">
        <f t="shared" si="6"/>
        <v>70</v>
      </c>
      <c r="D31" s="23">
        <v>70</v>
      </c>
      <c r="E31" s="76"/>
      <c r="F31" s="31">
        <v>0</v>
      </c>
      <c r="G31" s="119"/>
      <c r="H31" s="2"/>
    </row>
    <row r="32" spans="1:8" s="3" customFormat="1" ht="31.5" customHeight="1" x14ac:dyDescent="0.25">
      <c r="A32" s="62">
        <v>17</v>
      </c>
      <c r="B32" s="123" t="s">
        <v>56</v>
      </c>
      <c r="C32" s="13">
        <f t="shared" si="6"/>
        <v>20</v>
      </c>
      <c r="D32" s="15">
        <v>20</v>
      </c>
      <c r="E32" s="110"/>
      <c r="F32" s="29">
        <v>0</v>
      </c>
      <c r="G32" s="119"/>
      <c r="H32" s="2"/>
    </row>
    <row r="33" spans="1:8" s="3" customFormat="1" ht="29.25" customHeight="1" x14ac:dyDescent="0.25">
      <c r="A33" s="62">
        <v>18</v>
      </c>
      <c r="B33" s="127" t="s">
        <v>57</v>
      </c>
      <c r="C33" s="13">
        <f t="shared" si="6"/>
        <v>20</v>
      </c>
      <c r="D33" s="15">
        <v>20</v>
      </c>
      <c r="E33" s="43"/>
      <c r="F33" s="29">
        <v>0</v>
      </c>
      <c r="G33" s="119"/>
      <c r="H33" s="2"/>
    </row>
    <row r="34" spans="1:8" s="3" customFormat="1" ht="29.25" customHeight="1" x14ac:dyDescent="0.25">
      <c r="A34" s="62">
        <v>19</v>
      </c>
      <c r="B34" s="127" t="s">
        <v>125</v>
      </c>
      <c r="C34" s="13">
        <v>1118</v>
      </c>
      <c r="D34" s="15"/>
      <c r="E34" s="43"/>
      <c r="F34" s="29">
        <v>1118</v>
      </c>
      <c r="G34" s="119"/>
      <c r="H34" s="2"/>
    </row>
    <row r="35" spans="1:8" s="3" customFormat="1" ht="29.25" customHeight="1" x14ac:dyDescent="0.25">
      <c r="A35" s="171">
        <v>20</v>
      </c>
      <c r="B35" s="127" t="s">
        <v>126</v>
      </c>
      <c r="C35" s="13">
        <v>6</v>
      </c>
      <c r="D35" s="15">
        <v>0</v>
      </c>
      <c r="E35" s="43"/>
      <c r="F35" s="43">
        <v>6</v>
      </c>
      <c r="G35" s="119"/>
      <c r="H35" s="2"/>
    </row>
    <row r="36" spans="1:8" s="3" customFormat="1" ht="18.75" customHeight="1" x14ac:dyDescent="0.25">
      <c r="A36" s="171">
        <v>21</v>
      </c>
      <c r="B36" s="127" t="s">
        <v>130</v>
      </c>
      <c r="C36" s="13">
        <v>200</v>
      </c>
      <c r="D36" s="15">
        <v>200</v>
      </c>
      <c r="E36" s="43"/>
      <c r="F36" s="43"/>
      <c r="G36" s="119"/>
      <c r="H36" s="2"/>
    </row>
    <row r="37" spans="1:8" s="3" customFormat="1" ht="29.25" customHeight="1" x14ac:dyDescent="0.25">
      <c r="A37" s="171">
        <v>22</v>
      </c>
      <c r="B37" s="127" t="s">
        <v>131</v>
      </c>
      <c r="C37" s="13">
        <v>114</v>
      </c>
      <c r="D37" s="15">
        <v>114</v>
      </c>
      <c r="E37" s="43"/>
      <c r="F37" s="43"/>
      <c r="G37" s="119"/>
      <c r="H37" s="2"/>
    </row>
    <row r="38" spans="1:8" s="3" customFormat="1" ht="29.25" customHeight="1" x14ac:dyDescent="0.25">
      <c r="A38" s="171">
        <v>23</v>
      </c>
      <c r="B38" s="127" t="s">
        <v>132</v>
      </c>
      <c r="C38" s="13">
        <v>100</v>
      </c>
      <c r="D38" s="15">
        <v>100</v>
      </c>
      <c r="E38" s="43"/>
      <c r="F38" s="43"/>
      <c r="G38" s="119"/>
      <c r="H38" s="2"/>
    </row>
    <row r="39" spans="1:8" s="3" customFormat="1" ht="29.25" customHeight="1" x14ac:dyDescent="0.25">
      <c r="A39" s="171">
        <v>24</v>
      </c>
      <c r="B39" s="127" t="s">
        <v>133</v>
      </c>
      <c r="C39" s="13">
        <v>326</v>
      </c>
      <c r="D39" s="15">
        <v>326</v>
      </c>
      <c r="E39" s="43"/>
      <c r="F39" s="43"/>
      <c r="G39" s="119"/>
      <c r="H39" s="2"/>
    </row>
    <row r="40" spans="1:8" s="3" customFormat="1" ht="29.25" customHeight="1" x14ac:dyDescent="0.25">
      <c r="A40" s="171">
        <v>25</v>
      </c>
      <c r="B40" s="127" t="s">
        <v>136</v>
      </c>
      <c r="C40" s="13">
        <v>20</v>
      </c>
      <c r="D40" s="15">
        <v>20</v>
      </c>
      <c r="E40" s="43">
        <v>0</v>
      </c>
      <c r="F40" s="43"/>
      <c r="G40" s="119"/>
      <c r="H40" s="2"/>
    </row>
    <row r="41" spans="1:8" s="3" customFormat="1" ht="29.25" customHeight="1" x14ac:dyDescent="0.25">
      <c r="A41" s="171">
        <v>26</v>
      </c>
      <c r="B41" s="127" t="s">
        <v>139</v>
      </c>
      <c r="C41" s="13">
        <v>30</v>
      </c>
      <c r="D41" s="15">
        <v>30</v>
      </c>
      <c r="E41" s="43"/>
      <c r="F41" s="43"/>
      <c r="G41" s="119"/>
      <c r="H41" s="2"/>
    </row>
    <row r="42" spans="1:8" s="3" customFormat="1" ht="18" customHeight="1" thickBot="1" x14ac:dyDescent="0.3">
      <c r="A42" s="176"/>
      <c r="B42" s="177" t="s">
        <v>19</v>
      </c>
      <c r="C42" s="178">
        <f>+C43+C49+C46</f>
        <v>7366</v>
      </c>
      <c r="D42" s="178">
        <f>+D43+D49+D46</f>
        <v>1996</v>
      </c>
      <c r="E42" s="178">
        <f>+E43+E49+E46</f>
        <v>0</v>
      </c>
      <c r="F42" s="179">
        <f>+F43+F49+F46</f>
        <v>5370</v>
      </c>
      <c r="G42" s="119"/>
      <c r="H42" s="2"/>
    </row>
    <row r="43" spans="1:8" s="3" customFormat="1" ht="18" customHeight="1" x14ac:dyDescent="0.25">
      <c r="A43" s="59" t="s">
        <v>11</v>
      </c>
      <c r="B43" s="129" t="s">
        <v>12</v>
      </c>
      <c r="C43" s="130">
        <f>+C44+C45</f>
        <v>6638</v>
      </c>
      <c r="D43" s="130">
        <f t="shared" ref="D43:F43" si="7">+D44+D45</f>
        <v>1268</v>
      </c>
      <c r="E43" s="130">
        <f t="shared" si="7"/>
        <v>0</v>
      </c>
      <c r="F43" s="164">
        <f t="shared" si="7"/>
        <v>5370</v>
      </c>
      <c r="G43" s="119"/>
      <c r="H43" s="2"/>
    </row>
    <row r="44" spans="1:8" s="3" customFormat="1" ht="31.5" x14ac:dyDescent="0.25">
      <c r="A44" s="62">
        <v>1</v>
      </c>
      <c r="B44" s="135" t="s">
        <v>54</v>
      </c>
      <c r="C44" s="110">
        <f>+D44+E44+F44</f>
        <v>6623</v>
      </c>
      <c r="D44" s="43">
        <v>1253</v>
      </c>
      <c r="E44" s="89">
        <v>0</v>
      </c>
      <c r="F44" s="36">
        <v>5370</v>
      </c>
      <c r="G44" s="119"/>
      <c r="H44" s="2"/>
    </row>
    <row r="45" spans="1:8" s="3" customFormat="1" ht="31.5" x14ac:dyDescent="0.25">
      <c r="A45" s="62">
        <v>2</v>
      </c>
      <c r="B45" s="12" t="s">
        <v>87</v>
      </c>
      <c r="C45" s="110">
        <v>15</v>
      </c>
      <c r="D45" s="43">
        <v>15</v>
      </c>
      <c r="E45" s="89"/>
      <c r="F45" s="36"/>
      <c r="G45" s="119"/>
      <c r="H45" s="2"/>
    </row>
    <row r="46" spans="1:8" s="3" customFormat="1" ht="19.5" customHeight="1" thickBot="1" x14ac:dyDescent="0.3">
      <c r="A46" s="131" t="s">
        <v>10</v>
      </c>
      <c r="B46" s="80" t="s">
        <v>20</v>
      </c>
      <c r="C46" s="132">
        <f>+C47+C48</f>
        <v>20</v>
      </c>
      <c r="D46" s="132">
        <f t="shared" ref="D46:F46" si="8">+D47+D48</f>
        <v>20</v>
      </c>
      <c r="E46" s="133">
        <f t="shared" si="8"/>
        <v>0</v>
      </c>
      <c r="F46" s="134">
        <f t="shared" si="8"/>
        <v>0</v>
      </c>
      <c r="G46" s="119"/>
      <c r="H46" s="2"/>
    </row>
    <row r="47" spans="1:8" s="3" customFormat="1" ht="19.5" customHeight="1" x14ac:dyDescent="0.25">
      <c r="A47" s="83">
        <v>1</v>
      </c>
      <c r="B47" s="84" t="s">
        <v>49</v>
      </c>
      <c r="C47" s="85">
        <v>10</v>
      </c>
      <c r="D47" s="85">
        <v>10</v>
      </c>
      <c r="E47" s="85"/>
      <c r="F47" s="34"/>
      <c r="G47" s="119"/>
      <c r="H47" s="2"/>
    </row>
    <row r="48" spans="1:8" s="3" customFormat="1" ht="19.5" customHeight="1" thickBot="1" x14ac:dyDescent="0.3">
      <c r="A48" s="83">
        <v>2</v>
      </c>
      <c r="B48" s="86" t="s">
        <v>50</v>
      </c>
      <c r="C48" s="87">
        <v>10</v>
      </c>
      <c r="D48" s="87">
        <v>10</v>
      </c>
      <c r="E48" s="87"/>
      <c r="F48" s="31"/>
      <c r="G48" s="119"/>
      <c r="H48" s="2"/>
    </row>
    <row r="49" spans="1:8" s="3" customFormat="1" ht="18" customHeight="1" thickBot="1" x14ac:dyDescent="0.3">
      <c r="A49" s="77" t="s">
        <v>14</v>
      </c>
      <c r="B49" s="78" t="s">
        <v>17</v>
      </c>
      <c r="C49" s="88">
        <f>+C50+C51+C52+C53+C54+C55+C56</f>
        <v>708</v>
      </c>
      <c r="D49" s="88">
        <f t="shared" ref="D49:F49" si="9">+D50+D51+D52+D53+D54+D55+D56</f>
        <v>708</v>
      </c>
      <c r="E49" s="88">
        <f t="shared" si="9"/>
        <v>0</v>
      </c>
      <c r="F49" s="165">
        <f t="shared" si="9"/>
        <v>0</v>
      </c>
      <c r="G49" s="119"/>
      <c r="H49" s="2"/>
    </row>
    <row r="50" spans="1:8" s="3" customFormat="1" ht="34.5" customHeight="1" x14ac:dyDescent="0.25">
      <c r="A50" s="62">
        <v>1</v>
      </c>
      <c r="B50" s="14" t="s">
        <v>36</v>
      </c>
      <c r="C50" s="22">
        <v>120</v>
      </c>
      <c r="D50" s="13">
        <v>120</v>
      </c>
      <c r="E50" s="89">
        <v>0</v>
      </c>
      <c r="F50" s="42">
        <v>0</v>
      </c>
      <c r="G50" s="119"/>
      <c r="H50" s="2"/>
    </row>
    <row r="51" spans="1:8" s="3" customFormat="1" ht="21.75" customHeight="1" x14ac:dyDescent="0.25">
      <c r="A51" s="62">
        <v>2</v>
      </c>
      <c r="B51" s="14" t="s">
        <v>48</v>
      </c>
      <c r="C51" s="22">
        <v>40</v>
      </c>
      <c r="D51" s="13">
        <v>40</v>
      </c>
      <c r="E51" s="89">
        <v>0</v>
      </c>
      <c r="F51" s="42">
        <v>0</v>
      </c>
      <c r="G51" s="119"/>
      <c r="H51" s="2"/>
    </row>
    <row r="52" spans="1:8" s="3" customFormat="1" ht="21.75" customHeight="1" x14ac:dyDescent="0.25">
      <c r="A52" s="62">
        <v>3</v>
      </c>
      <c r="B52" s="14" t="s">
        <v>37</v>
      </c>
      <c r="C52" s="22">
        <v>60</v>
      </c>
      <c r="D52" s="13">
        <v>60</v>
      </c>
      <c r="E52" s="89">
        <v>0</v>
      </c>
      <c r="F52" s="42">
        <v>0</v>
      </c>
      <c r="G52" s="119"/>
      <c r="H52" s="2"/>
    </row>
    <row r="53" spans="1:8" s="3" customFormat="1" ht="18" customHeight="1" x14ac:dyDescent="0.25">
      <c r="A53" s="62">
        <v>4</v>
      </c>
      <c r="B53" s="10" t="s">
        <v>88</v>
      </c>
      <c r="C53" s="89">
        <v>30</v>
      </c>
      <c r="D53" s="89">
        <v>30</v>
      </c>
      <c r="E53" s="89">
        <v>0</v>
      </c>
      <c r="F53" s="42">
        <v>0</v>
      </c>
      <c r="G53" s="119"/>
      <c r="H53" s="2"/>
    </row>
    <row r="54" spans="1:8" s="3" customFormat="1" ht="18" customHeight="1" x14ac:dyDescent="0.25">
      <c r="A54" s="62">
        <v>5</v>
      </c>
      <c r="B54" s="10" t="s">
        <v>89</v>
      </c>
      <c r="C54" s="89">
        <v>150</v>
      </c>
      <c r="D54" s="89">
        <v>150</v>
      </c>
      <c r="E54" s="89">
        <v>0</v>
      </c>
      <c r="F54" s="42">
        <v>0</v>
      </c>
      <c r="G54" s="119"/>
      <c r="H54" s="2"/>
    </row>
    <row r="55" spans="1:8" s="3" customFormat="1" ht="18" customHeight="1" x14ac:dyDescent="0.25">
      <c r="A55" s="59">
        <v>6</v>
      </c>
      <c r="B55" s="10" t="s">
        <v>90</v>
      </c>
      <c r="C55" s="89">
        <v>218</v>
      </c>
      <c r="D55" s="89">
        <v>218</v>
      </c>
      <c r="E55" s="89">
        <v>0</v>
      </c>
      <c r="F55" s="42">
        <v>0</v>
      </c>
      <c r="G55" s="119"/>
      <c r="H55" s="2"/>
    </row>
    <row r="56" spans="1:8" s="3" customFormat="1" ht="18" customHeight="1" thickBot="1" x14ac:dyDescent="0.3">
      <c r="A56" s="59">
        <v>7</v>
      </c>
      <c r="B56" s="136" t="s">
        <v>91</v>
      </c>
      <c r="C56" s="137">
        <v>90</v>
      </c>
      <c r="D56" s="137">
        <v>90</v>
      </c>
      <c r="E56" s="137">
        <v>0</v>
      </c>
      <c r="F56" s="159">
        <v>0</v>
      </c>
      <c r="G56" s="119"/>
      <c r="H56" s="2"/>
    </row>
    <row r="57" spans="1:8" ht="16.5" thickBot="1" x14ac:dyDescent="0.3">
      <c r="A57" s="67"/>
      <c r="B57" s="55" t="str">
        <f>[1]Foaie2!B83</f>
        <v>Capitolul 70.00 - Locuinte, servicii si dezvoltare publica</v>
      </c>
      <c r="C57" s="56">
        <f>+C58+C65</f>
        <v>4858</v>
      </c>
      <c r="D57" s="56">
        <f t="shared" ref="D57:F57" si="10">+D58+D65</f>
        <v>4158</v>
      </c>
      <c r="E57" s="56">
        <f t="shared" si="10"/>
        <v>0</v>
      </c>
      <c r="F57" s="28">
        <f t="shared" si="10"/>
        <v>700</v>
      </c>
      <c r="G57" s="119"/>
      <c r="H57" s="2"/>
    </row>
    <row r="58" spans="1:8" ht="16.5" thickBot="1" x14ac:dyDescent="0.3">
      <c r="A58" s="77" t="str">
        <f>[1]Foaie2!A84</f>
        <v>A</v>
      </c>
      <c r="B58" s="82" t="str">
        <f>[1]Foaie2!B84</f>
        <v>Obiective in continuare</v>
      </c>
      <c r="C58" s="92">
        <f>+C59+C60+C61+C62+C63+C64</f>
        <v>1205</v>
      </c>
      <c r="D58" s="92">
        <f>+D59+D60+D61+D62+D63+D64</f>
        <v>1205</v>
      </c>
      <c r="E58" s="92">
        <f t="shared" ref="E58:F58" si="11">+E59+E60+E61+E62+E63+E64</f>
        <v>0</v>
      </c>
      <c r="F58" s="117">
        <f t="shared" si="11"/>
        <v>0</v>
      </c>
      <c r="G58" s="119"/>
      <c r="H58" s="2"/>
    </row>
    <row r="59" spans="1:8" s="6" customFormat="1" x14ac:dyDescent="0.25">
      <c r="A59" s="90">
        <v>1</v>
      </c>
      <c r="B59" s="144" t="s">
        <v>21</v>
      </c>
      <c r="C59" s="15">
        <v>175</v>
      </c>
      <c r="D59" s="15">
        <v>175</v>
      </c>
      <c r="E59" s="79"/>
      <c r="F59" s="33"/>
      <c r="G59" s="119"/>
      <c r="H59" s="2"/>
    </row>
    <row r="60" spans="1:8" s="5" customFormat="1" x14ac:dyDescent="0.25">
      <c r="A60" s="58">
        <v>2</v>
      </c>
      <c r="B60" s="12" t="s">
        <v>38</v>
      </c>
      <c r="C60" s="18">
        <v>298</v>
      </c>
      <c r="D60" s="18">
        <v>298</v>
      </c>
      <c r="E60" s="79"/>
      <c r="F60" s="33"/>
      <c r="G60" s="119"/>
      <c r="H60" s="2"/>
    </row>
    <row r="61" spans="1:8" s="5" customFormat="1" x14ac:dyDescent="0.25">
      <c r="A61" s="58">
        <v>5</v>
      </c>
      <c r="B61" s="16" t="s">
        <v>33</v>
      </c>
      <c r="C61" s="15">
        <v>50</v>
      </c>
      <c r="D61" s="15">
        <v>50</v>
      </c>
      <c r="E61" s="43"/>
      <c r="F61" s="36"/>
      <c r="G61" s="119"/>
      <c r="H61" s="2"/>
    </row>
    <row r="62" spans="1:8" s="5" customFormat="1" x14ac:dyDescent="0.25">
      <c r="A62" s="58">
        <v>6</v>
      </c>
      <c r="B62" s="16" t="s">
        <v>69</v>
      </c>
      <c r="C62" s="23">
        <v>115</v>
      </c>
      <c r="D62" s="23">
        <v>115</v>
      </c>
      <c r="E62" s="81"/>
      <c r="F62" s="36"/>
      <c r="G62" s="119"/>
      <c r="H62" s="2"/>
    </row>
    <row r="63" spans="1:8" s="5" customFormat="1" x14ac:dyDescent="0.25">
      <c r="A63" s="94">
        <v>7</v>
      </c>
      <c r="B63" s="16" t="s">
        <v>53</v>
      </c>
      <c r="C63" s="23">
        <v>13</v>
      </c>
      <c r="D63" s="23">
        <v>13</v>
      </c>
      <c r="E63" s="87"/>
      <c r="F63" s="37"/>
      <c r="G63" s="119"/>
      <c r="H63" s="2"/>
    </row>
    <row r="64" spans="1:8" s="5" customFormat="1" ht="16.5" thickBot="1" x14ac:dyDescent="0.3">
      <c r="A64" s="58">
        <v>8</v>
      </c>
      <c r="B64" s="14" t="s">
        <v>30</v>
      </c>
      <c r="C64" s="18">
        <v>554</v>
      </c>
      <c r="D64" s="18">
        <v>554</v>
      </c>
      <c r="E64" s="81"/>
      <c r="F64" s="36"/>
      <c r="G64" s="119"/>
      <c r="H64" s="2"/>
    </row>
    <row r="65" spans="1:8" s="5" customFormat="1" ht="16.5" thickBot="1" x14ac:dyDescent="0.3">
      <c r="A65" s="77" t="s">
        <v>14</v>
      </c>
      <c r="B65" s="78" t="s">
        <v>17</v>
      </c>
      <c r="C65" s="92">
        <f>+C66+C67+C68+C69+C70+C71+C72+C73+C74+C75+C76+C77+C78+C79+C80+C81+C82+C83+C84+C85+C86+C87+C88+C89+C90+C91+C92+C93+C94+C95+C96+C99+C100+C101+C97+C98</f>
        <v>3653</v>
      </c>
      <c r="D65" s="92">
        <f t="shared" ref="D65:F65" si="12">+D66+D67+D68+D69+D70+D71+D72+D73+D74+D75+D76+D77+D78+D79+D80+D81+D82+D83+D84+D85+D86+D87+D88+D89+D90+D91+D92+D93+D94+D95+D96+D99+D100+D101+D97+D98</f>
        <v>2953</v>
      </c>
      <c r="E65" s="92">
        <f t="shared" si="12"/>
        <v>0</v>
      </c>
      <c r="F65" s="92">
        <f t="shared" si="12"/>
        <v>700</v>
      </c>
      <c r="G65" s="119"/>
      <c r="H65" s="2"/>
    </row>
    <row r="66" spans="1:8" s="5" customFormat="1" x14ac:dyDescent="0.25">
      <c r="A66" s="57"/>
      <c r="B66" s="120" t="s">
        <v>92</v>
      </c>
      <c r="C66" s="128">
        <v>10</v>
      </c>
      <c r="D66" s="128">
        <v>10</v>
      </c>
      <c r="E66" s="143"/>
      <c r="F66" s="40"/>
      <c r="G66" s="119"/>
      <c r="H66" s="2"/>
    </row>
    <row r="67" spans="1:8" s="5" customFormat="1" x14ac:dyDescent="0.25">
      <c r="A67" s="62"/>
      <c r="B67" s="10" t="s">
        <v>93</v>
      </c>
      <c r="C67" s="13">
        <v>10</v>
      </c>
      <c r="D67" s="13">
        <v>10</v>
      </c>
      <c r="E67" s="98"/>
      <c r="F67" s="35"/>
      <c r="G67" s="119"/>
      <c r="H67" s="2"/>
    </row>
    <row r="68" spans="1:8" s="5" customFormat="1" ht="31.5" x14ac:dyDescent="0.25">
      <c r="A68" s="62"/>
      <c r="B68" s="145" t="s">
        <v>94</v>
      </c>
      <c r="C68" s="13">
        <v>10</v>
      </c>
      <c r="D68" s="13">
        <v>10</v>
      </c>
      <c r="E68" s="98"/>
      <c r="F68" s="35"/>
      <c r="G68" s="119"/>
      <c r="H68" s="2"/>
    </row>
    <row r="69" spans="1:8" s="5" customFormat="1" ht="31.5" x14ac:dyDescent="0.25">
      <c r="A69" s="62"/>
      <c r="B69" s="145" t="s">
        <v>95</v>
      </c>
      <c r="C69" s="13">
        <v>10</v>
      </c>
      <c r="D69" s="13">
        <v>10</v>
      </c>
      <c r="E69" s="98"/>
      <c r="F69" s="35"/>
      <c r="G69" s="119"/>
      <c r="H69" s="2"/>
    </row>
    <row r="70" spans="1:8" s="5" customFormat="1" ht="31.5" x14ac:dyDescent="0.25">
      <c r="A70" s="62"/>
      <c r="B70" s="145" t="s">
        <v>96</v>
      </c>
      <c r="C70" s="13">
        <v>10</v>
      </c>
      <c r="D70" s="13">
        <v>10</v>
      </c>
      <c r="E70" s="98"/>
      <c r="F70" s="35"/>
      <c r="G70" s="119"/>
      <c r="H70" s="2"/>
    </row>
    <row r="71" spans="1:8" s="5" customFormat="1" x14ac:dyDescent="0.25">
      <c r="A71" s="62"/>
      <c r="B71" s="10" t="s">
        <v>97</v>
      </c>
      <c r="C71" s="13">
        <v>10</v>
      </c>
      <c r="D71" s="13">
        <v>10</v>
      </c>
      <c r="E71" s="98"/>
      <c r="F71" s="35"/>
      <c r="G71" s="119"/>
      <c r="H71" s="2"/>
    </row>
    <row r="72" spans="1:8" s="5" customFormat="1" x14ac:dyDescent="0.25">
      <c r="A72" s="62"/>
      <c r="B72" s="10" t="s">
        <v>98</v>
      </c>
      <c r="C72" s="13">
        <v>10</v>
      </c>
      <c r="D72" s="13">
        <v>10</v>
      </c>
      <c r="E72" s="98"/>
      <c r="F72" s="35"/>
      <c r="G72" s="119"/>
      <c r="H72" s="2"/>
    </row>
    <row r="73" spans="1:8" s="5" customFormat="1" x14ac:dyDescent="0.25">
      <c r="A73" s="62"/>
      <c r="B73" s="12" t="s">
        <v>99</v>
      </c>
      <c r="C73" s="138">
        <v>20</v>
      </c>
      <c r="D73" s="138">
        <v>20</v>
      </c>
      <c r="E73" s="98"/>
      <c r="F73" s="35"/>
      <c r="G73" s="119"/>
      <c r="H73" s="2"/>
    </row>
    <row r="74" spans="1:8" s="5" customFormat="1" x14ac:dyDescent="0.25">
      <c r="A74" s="62"/>
      <c r="B74" s="12" t="s">
        <v>100</v>
      </c>
      <c r="C74" s="138">
        <v>90</v>
      </c>
      <c r="D74" s="138">
        <v>90</v>
      </c>
      <c r="E74" s="98"/>
      <c r="F74" s="35"/>
      <c r="G74" s="119"/>
      <c r="H74" s="2"/>
    </row>
    <row r="75" spans="1:8" s="5" customFormat="1" x14ac:dyDescent="0.25">
      <c r="A75" s="62"/>
      <c r="B75" s="10" t="s">
        <v>101</v>
      </c>
      <c r="C75" s="138">
        <v>161</v>
      </c>
      <c r="D75" s="138">
        <v>161</v>
      </c>
      <c r="E75" s="98"/>
      <c r="F75" s="35"/>
      <c r="G75" s="119"/>
      <c r="H75" s="2"/>
    </row>
    <row r="76" spans="1:8" s="5" customFormat="1" x14ac:dyDescent="0.25">
      <c r="A76" s="62"/>
      <c r="B76" s="12" t="s">
        <v>102</v>
      </c>
      <c r="C76" s="138">
        <v>274</v>
      </c>
      <c r="D76" s="138">
        <v>274</v>
      </c>
      <c r="E76" s="98"/>
      <c r="F76" s="35"/>
      <c r="G76" s="119"/>
      <c r="H76" s="2"/>
    </row>
    <row r="77" spans="1:8" s="5" customFormat="1" x14ac:dyDescent="0.25">
      <c r="A77" s="62"/>
      <c r="B77" s="12" t="s">
        <v>103</v>
      </c>
      <c r="C77" s="138">
        <v>44</v>
      </c>
      <c r="D77" s="138">
        <v>44</v>
      </c>
      <c r="E77" s="98"/>
      <c r="F77" s="35"/>
      <c r="G77" s="119"/>
      <c r="H77" s="2"/>
    </row>
    <row r="78" spans="1:8" s="5" customFormat="1" x14ac:dyDescent="0.25">
      <c r="A78" s="62"/>
      <c r="B78" s="12" t="s">
        <v>104</v>
      </c>
      <c r="C78" s="138">
        <v>150</v>
      </c>
      <c r="D78" s="138">
        <v>150</v>
      </c>
      <c r="E78" s="98"/>
      <c r="F78" s="35"/>
      <c r="G78" s="119"/>
      <c r="H78" s="2"/>
    </row>
    <row r="79" spans="1:8" s="5" customFormat="1" x14ac:dyDescent="0.25">
      <c r="A79" s="62"/>
      <c r="B79" s="12" t="s">
        <v>105</v>
      </c>
      <c r="C79" s="138">
        <v>10</v>
      </c>
      <c r="D79" s="138">
        <v>10</v>
      </c>
      <c r="E79" s="98"/>
      <c r="F79" s="35"/>
      <c r="G79" s="119"/>
      <c r="H79" s="2"/>
    </row>
    <row r="80" spans="1:8" s="5" customFormat="1" x14ac:dyDescent="0.25">
      <c r="A80" s="62"/>
      <c r="B80" s="12" t="s">
        <v>67</v>
      </c>
      <c r="C80" s="138">
        <v>400</v>
      </c>
      <c r="D80" s="138">
        <v>400</v>
      </c>
      <c r="E80" s="98"/>
      <c r="F80" s="35"/>
      <c r="G80" s="119"/>
      <c r="H80" s="2"/>
    </row>
    <row r="81" spans="1:8" s="5" customFormat="1" x14ac:dyDescent="0.25">
      <c r="A81" s="62"/>
      <c r="B81" s="12" t="s">
        <v>106</v>
      </c>
      <c r="C81" s="138">
        <v>5</v>
      </c>
      <c r="D81" s="138">
        <v>5</v>
      </c>
      <c r="E81" s="98"/>
      <c r="F81" s="35"/>
      <c r="G81" s="119"/>
      <c r="H81" s="2"/>
    </row>
    <row r="82" spans="1:8" s="5" customFormat="1" x14ac:dyDescent="0.25">
      <c r="A82" s="62"/>
      <c r="B82" s="12" t="s">
        <v>107</v>
      </c>
      <c r="C82" s="138">
        <v>5</v>
      </c>
      <c r="D82" s="138">
        <v>5</v>
      </c>
      <c r="E82" s="98"/>
      <c r="F82" s="35"/>
      <c r="G82" s="119"/>
      <c r="H82" s="2"/>
    </row>
    <row r="83" spans="1:8" s="5" customFormat="1" x14ac:dyDescent="0.25">
      <c r="A83" s="62"/>
      <c r="B83" s="12" t="s">
        <v>108</v>
      </c>
      <c r="C83" s="138">
        <v>5</v>
      </c>
      <c r="D83" s="138">
        <v>5</v>
      </c>
      <c r="E83" s="98"/>
      <c r="F83" s="35"/>
      <c r="G83" s="119"/>
      <c r="H83" s="2"/>
    </row>
    <row r="84" spans="1:8" s="5" customFormat="1" x14ac:dyDescent="0.25">
      <c r="A84" s="62"/>
      <c r="B84" s="12" t="s">
        <v>109</v>
      </c>
      <c r="C84" s="138">
        <v>5</v>
      </c>
      <c r="D84" s="138">
        <v>5</v>
      </c>
      <c r="E84" s="98"/>
      <c r="F84" s="35"/>
      <c r="G84" s="119"/>
      <c r="H84" s="2"/>
    </row>
    <row r="85" spans="1:8" s="5" customFormat="1" ht="31.5" x14ac:dyDescent="0.25">
      <c r="A85" s="62"/>
      <c r="B85" s="12" t="s">
        <v>110</v>
      </c>
      <c r="C85" s="138">
        <v>50</v>
      </c>
      <c r="D85" s="138">
        <v>50</v>
      </c>
      <c r="E85" s="98"/>
      <c r="F85" s="35"/>
      <c r="G85" s="119"/>
      <c r="H85" s="2"/>
    </row>
    <row r="86" spans="1:8" s="5" customFormat="1" x14ac:dyDescent="0.25">
      <c r="A86" s="62"/>
      <c r="B86" s="10" t="s">
        <v>111</v>
      </c>
      <c r="C86" s="138">
        <v>5</v>
      </c>
      <c r="D86" s="138">
        <v>5</v>
      </c>
      <c r="E86" s="98"/>
      <c r="F86" s="35"/>
      <c r="G86" s="119"/>
      <c r="H86" s="2"/>
    </row>
    <row r="87" spans="1:8" s="5" customFormat="1" x14ac:dyDescent="0.25">
      <c r="A87" s="62"/>
      <c r="B87" s="146" t="s">
        <v>112</v>
      </c>
      <c r="C87" s="138">
        <v>5</v>
      </c>
      <c r="D87" s="138">
        <v>5</v>
      </c>
      <c r="E87" s="98"/>
      <c r="F87" s="35"/>
      <c r="G87" s="119"/>
      <c r="H87" s="2"/>
    </row>
    <row r="88" spans="1:8" s="5" customFormat="1" ht="31.5" x14ac:dyDescent="0.25">
      <c r="A88" s="62"/>
      <c r="B88" s="12" t="s">
        <v>113</v>
      </c>
      <c r="C88" s="138">
        <v>50</v>
      </c>
      <c r="D88" s="138">
        <v>50</v>
      </c>
      <c r="E88" s="98"/>
      <c r="F88" s="35"/>
      <c r="G88" s="119"/>
      <c r="H88" s="2"/>
    </row>
    <row r="89" spans="1:8" s="5" customFormat="1" ht="110.25" x14ac:dyDescent="0.25">
      <c r="A89" s="62"/>
      <c r="B89" s="146" t="s">
        <v>114</v>
      </c>
      <c r="C89" s="138">
        <v>300</v>
      </c>
      <c r="D89" s="138">
        <v>300</v>
      </c>
      <c r="E89" s="98"/>
      <c r="F89" s="35"/>
      <c r="G89" s="119"/>
      <c r="H89" s="2"/>
    </row>
    <row r="90" spans="1:8" s="5" customFormat="1" x14ac:dyDescent="0.25">
      <c r="A90" s="62"/>
      <c r="B90" s="139" t="s">
        <v>115</v>
      </c>
      <c r="C90" s="140">
        <v>50</v>
      </c>
      <c r="D90" s="111">
        <v>50</v>
      </c>
      <c r="E90" s="98"/>
      <c r="F90" s="35"/>
      <c r="G90" s="119"/>
      <c r="H90" s="2"/>
    </row>
    <row r="91" spans="1:8" s="5" customFormat="1" x14ac:dyDescent="0.25">
      <c r="A91" s="62"/>
      <c r="B91" s="12" t="s">
        <v>34</v>
      </c>
      <c r="C91" s="111">
        <v>85</v>
      </c>
      <c r="D91" s="111">
        <v>85</v>
      </c>
      <c r="E91" s="98"/>
      <c r="F91" s="35"/>
      <c r="G91" s="119"/>
      <c r="H91" s="2"/>
    </row>
    <row r="92" spans="1:8" s="5" customFormat="1" x14ac:dyDescent="0.25">
      <c r="A92" s="62"/>
      <c r="B92" s="141" t="s">
        <v>68</v>
      </c>
      <c r="C92" s="111">
        <v>453</v>
      </c>
      <c r="D92" s="111">
        <v>453</v>
      </c>
      <c r="E92" s="98"/>
      <c r="F92" s="35"/>
      <c r="G92" s="119"/>
      <c r="H92" s="2"/>
    </row>
    <row r="93" spans="1:8" s="5" customFormat="1" x14ac:dyDescent="0.25">
      <c r="A93" s="62"/>
      <c r="B93" s="141" t="s">
        <v>39</v>
      </c>
      <c r="C93" s="111">
        <v>407</v>
      </c>
      <c r="D93" s="111">
        <v>407</v>
      </c>
      <c r="E93" s="98"/>
      <c r="F93" s="35"/>
      <c r="G93" s="119"/>
      <c r="H93" s="2"/>
    </row>
    <row r="94" spans="1:8" s="5" customFormat="1" x14ac:dyDescent="0.25">
      <c r="A94" s="62"/>
      <c r="B94" s="10" t="s">
        <v>119</v>
      </c>
      <c r="C94" s="111">
        <v>10</v>
      </c>
      <c r="D94" s="111">
        <v>10</v>
      </c>
      <c r="E94" s="98"/>
      <c r="F94" s="35"/>
      <c r="G94" s="119"/>
      <c r="H94" s="2"/>
    </row>
    <row r="95" spans="1:8" s="5" customFormat="1" x14ac:dyDescent="0.25">
      <c r="A95" s="62"/>
      <c r="B95" s="147" t="s">
        <v>120</v>
      </c>
      <c r="C95" s="111">
        <v>10</v>
      </c>
      <c r="D95" s="111">
        <v>10</v>
      </c>
      <c r="E95" s="98"/>
      <c r="F95" s="35"/>
      <c r="G95" s="119"/>
      <c r="H95" s="2"/>
    </row>
    <row r="96" spans="1:8" s="5" customFormat="1" x14ac:dyDescent="0.25">
      <c r="A96" s="62"/>
      <c r="B96" s="147" t="s">
        <v>121</v>
      </c>
      <c r="C96" s="111">
        <v>5</v>
      </c>
      <c r="D96" s="111">
        <v>5</v>
      </c>
      <c r="E96" s="98"/>
      <c r="F96" s="35"/>
      <c r="G96" s="119"/>
      <c r="H96" s="2"/>
    </row>
    <row r="97" spans="1:8" s="5" customFormat="1" x14ac:dyDescent="0.25">
      <c r="A97" s="62"/>
      <c r="B97" s="163" t="s">
        <v>127</v>
      </c>
      <c r="C97" s="111">
        <v>700</v>
      </c>
      <c r="D97" s="111">
        <v>0</v>
      </c>
      <c r="E97" s="98">
        <v>0</v>
      </c>
      <c r="F97" s="35">
        <v>700</v>
      </c>
      <c r="G97" s="119"/>
      <c r="H97" s="2"/>
    </row>
    <row r="98" spans="1:8" s="5" customFormat="1" ht="31.5" x14ac:dyDescent="0.25">
      <c r="A98" s="62"/>
      <c r="B98" s="163" t="s">
        <v>135</v>
      </c>
      <c r="C98" s="111">
        <v>115</v>
      </c>
      <c r="D98" s="111">
        <v>115</v>
      </c>
      <c r="E98" s="98"/>
      <c r="F98" s="35"/>
      <c r="G98" s="119"/>
      <c r="H98" s="2"/>
    </row>
    <row r="99" spans="1:8" s="5" customFormat="1" x14ac:dyDescent="0.25">
      <c r="A99" s="62"/>
      <c r="B99" s="141" t="s">
        <v>118</v>
      </c>
      <c r="C99" s="111">
        <v>100</v>
      </c>
      <c r="D99" s="111">
        <v>100</v>
      </c>
      <c r="E99" s="98"/>
      <c r="F99" s="35"/>
      <c r="G99" s="119"/>
      <c r="H99" s="2"/>
    </row>
    <row r="100" spans="1:8" s="5" customFormat="1" x14ac:dyDescent="0.25">
      <c r="A100" s="62"/>
      <c r="B100" s="148" t="s">
        <v>116</v>
      </c>
      <c r="C100" s="111">
        <v>49</v>
      </c>
      <c r="D100" s="111">
        <v>49</v>
      </c>
      <c r="E100" s="98"/>
      <c r="F100" s="35"/>
      <c r="G100" s="119"/>
      <c r="H100" s="2"/>
    </row>
    <row r="101" spans="1:8" s="5" customFormat="1" ht="16.5" thickBot="1" x14ac:dyDescent="0.3">
      <c r="A101" s="62"/>
      <c r="B101" s="142" t="s">
        <v>117</v>
      </c>
      <c r="C101" s="111">
        <v>20</v>
      </c>
      <c r="D101" s="111">
        <v>20</v>
      </c>
      <c r="E101" s="98"/>
      <c r="F101" s="35"/>
      <c r="G101" s="119"/>
      <c r="H101" s="2"/>
    </row>
    <row r="102" spans="1:8" s="5" customFormat="1" ht="16.5" thickBot="1" x14ac:dyDescent="0.3">
      <c r="A102" s="97"/>
      <c r="B102" s="91" t="s">
        <v>16</v>
      </c>
      <c r="C102" s="73">
        <f>+C103+C107</f>
        <v>16433</v>
      </c>
      <c r="D102" s="73">
        <f t="shared" ref="D102:F102" si="13">+D103+D107</f>
        <v>1686</v>
      </c>
      <c r="E102" s="73">
        <f t="shared" si="13"/>
        <v>1378</v>
      </c>
      <c r="F102" s="116">
        <f t="shared" si="13"/>
        <v>13369</v>
      </c>
      <c r="G102" s="119"/>
      <c r="H102" s="2"/>
    </row>
    <row r="103" spans="1:8" s="5" customFormat="1" x14ac:dyDescent="0.25">
      <c r="A103" s="95" t="s">
        <v>11</v>
      </c>
      <c r="B103" s="104" t="s">
        <v>12</v>
      </c>
      <c r="C103" s="105">
        <f>+C104+C105+C106</f>
        <v>15181</v>
      </c>
      <c r="D103" s="105">
        <f t="shared" ref="D103:E103" si="14">+D104+D105+D106</f>
        <v>434</v>
      </c>
      <c r="E103" s="105">
        <f t="shared" si="14"/>
        <v>1378</v>
      </c>
      <c r="F103" s="166">
        <f t="shared" ref="F103" si="15">+F104+F105+F106</f>
        <v>13369</v>
      </c>
      <c r="G103" s="119"/>
      <c r="H103" s="2"/>
    </row>
    <row r="104" spans="1:8" s="5" customFormat="1" ht="30" x14ac:dyDescent="0.25">
      <c r="A104" s="58">
        <v>1</v>
      </c>
      <c r="B104" s="14" t="s">
        <v>23</v>
      </c>
      <c r="C104" s="18">
        <f>+D104+E104+F104</f>
        <v>13419</v>
      </c>
      <c r="D104" s="15">
        <v>50</v>
      </c>
      <c r="E104" s="111"/>
      <c r="F104" s="36">
        <v>13369</v>
      </c>
      <c r="G104" s="119"/>
      <c r="H104" s="2"/>
    </row>
    <row r="105" spans="1:8" s="5" customFormat="1" ht="33" customHeight="1" x14ac:dyDescent="0.25">
      <c r="A105" s="58">
        <v>2</v>
      </c>
      <c r="B105" s="107" t="s">
        <v>70</v>
      </c>
      <c r="C105" s="149">
        <v>300</v>
      </c>
      <c r="D105" s="15">
        <v>300</v>
      </c>
      <c r="E105" s="150"/>
      <c r="F105" s="36"/>
      <c r="G105" s="119"/>
      <c r="H105" s="2"/>
    </row>
    <row r="106" spans="1:8" s="5" customFormat="1" ht="30.75" thickBot="1" x14ac:dyDescent="0.3">
      <c r="A106" s="94">
        <v>3</v>
      </c>
      <c r="B106" s="151" t="s">
        <v>24</v>
      </c>
      <c r="C106" s="152">
        <f>+D106+E106+F106</f>
        <v>1462</v>
      </c>
      <c r="D106" s="20">
        <v>84</v>
      </c>
      <c r="E106" s="153">
        <v>1378</v>
      </c>
      <c r="F106" s="37">
        <v>0</v>
      </c>
      <c r="G106" s="119"/>
      <c r="H106" s="2"/>
    </row>
    <row r="107" spans="1:8" s="5" customFormat="1" ht="16.5" thickBot="1" x14ac:dyDescent="0.3">
      <c r="A107" s="77" t="s">
        <v>14</v>
      </c>
      <c r="B107" s="78" t="s">
        <v>17</v>
      </c>
      <c r="C107" s="114">
        <f>+C108+C109+C110+C111+C112+C113+C114+C115+C116</f>
        <v>1252</v>
      </c>
      <c r="D107" s="114">
        <f>+D108+D109+D110+D111+D112+D113+D114+D115+D116</f>
        <v>1252</v>
      </c>
      <c r="E107" s="114">
        <f t="shared" ref="E107:F107" si="16">+E108+E109+E110+E111+E112+E113+E114+E115</f>
        <v>0</v>
      </c>
      <c r="F107" s="114">
        <f t="shared" si="16"/>
        <v>0</v>
      </c>
      <c r="G107" s="119"/>
      <c r="H107" s="2"/>
    </row>
    <row r="108" spans="1:8" s="5" customFormat="1" x14ac:dyDescent="0.25">
      <c r="A108" s="95">
        <v>1</v>
      </c>
      <c r="B108" s="104" t="s">
        <v>22</v>
      </c>
      <c r="C108" s="106">
        <v>5</v>
      </c>
      <c r="D108" s="100">
        <v>5</v>
      </c>
      <c r="E108" s="96"/>
      <c r="F108" s="38"/>
      <c r="G108" s="119"/>
      <c r="H108" s="2"/>
    </row>
    <row r="109" spans="1:8" s="5" customFormat="1" x14ac:dyDescent="0.25">
      <c r="A109" s="58">
        <v>2</v>
      </c>
      <c r="B109" s="12" t="s">
        <v>122</v>
      </c>
      <c r="C109" s="21">
        <v>30</v>
      </c>
      <c r="D109" s="21">
        <v>30</v>
      </c>
      <c r="E109" s="79"/>
      <c r="F109" s="33"/>
      <c r="G109" s="119"/>
      <c r="H109" s="2"/>
    </row>
    <row r="110" spans="1:8" s="5" customFormat="1" x14ac:dyDescent="0.25">
      <c r="A110" s="58"/>
      <c r="B110" s="12" t="s">
        <v>40</v>
      </c>
      <c r="C110" s="21">
        <v>5</v>
      </c>
      <c r="D110" s="21">
        <v>5</v>
      </c>
      <c r="E110" s="79"/>
      <c r="F110" s="33"/>
      <c r="G110" s="119"/>
      <c r="H110" s="2"/>
    </row>
    <row r="111" spans="1:8" s="5" customFormat="1" x14ac:dyDescent="0.25">
      <c r="A111" s="58"/>
      <c r="B111" s="10" t="s">
        <v>35</v>
      </c>
      <c r="C111" s="21">
        <v>670</v>
      </c>
      <c r="D111" s="21">
        <v>670</v>
      </c>
      <c r="E111" s="79"/>
      <c r="F111" s="33"/>
      <c r="G111" s="119"/>
      <c r="H111" s="2"/>
    </row>
    <row r="112" spans="1:8" s="5" customFormat="1" x14ac:dyDescent="0.25">
      <c r="A112" s="58"/>
      <c r="B112" s="123" t="s">
        <v>71</v>
      </c>
      <c r="C112" s="21">
        <v>25</v>
      </c>
      <c r="D112" s="21">
        <v>25</v>
      </c>
      <c r="E112" s="79"/>
      <c r="F112" s="33"/>
      <c r="G112" s="119"/>
      <c r="H112" s="2"/>
    </row>
    <row r="113" spans="1:8" s="5" customFormat="1" x14ac:dyDescent="0.25">
      <c r="A113" s="58">
        <v>3</v>
      </c>
      <c r="B113" s="122" t="s">
        <v>41</v>
      </c>
      <c r="C113" s="18">
        <v>422</v>
      </c>
      <c r="D113" s="18">
        <v>422</v>
      </c>
      <c r="E113" s="43"/>
      <c r="F113" s="36"/>
      <c r="G113" s="119"/>
      <c r="H113" s="2"/>
    </row>
    <row r="114" spans="1:8" s="5" customFormat="1" x14ac:dyDescent="0.25">
      <c r="A114" s="58">
        <v>4</v>
      </c>
      <c r="B114" s="122" t="s">
        <v>42</v>
      </c>
      <c r="C114" s="19">
        <v>5</v>
      </c>
      <c r="D114" s="19">
        <v>5</v>
      </c>
      <c r="E114" s="43"/>
      <c r="F114" s="36"/>
      <c r="G114" s="119"/>
      <c r="H114" s="2"/>
    </row>
    <row r="115" spans="1:8" s="5" customFormat="1" x14ac:dyDescent="0.25">
      <c r="A115" s="58">
        <v>5</v>
      </c>
      <c r="B115" s="124" t="s">
        <v>72</v>
      </c>
      <c r="C115" s="19">
        <v>30</v>
      </c>
      <c r="D115" s="19">
        <v>30</v>
      </c>
      <c r="E115" s="43"/>
      <c r="F115" s="36"/>
      <c r="G115" s="119"/>
      <c r="H115" s="2"/>
    </row>
    <row r="116" spans="1:8" s="5" customFormat="1" ht="16.5" thickBot="1" x14ac:dyDescent="0.3">
      <c r="A116" s="112">
        <v>6</v>
      </c>
      <c r="B116" s="172" t="s">
        <v>134</v>
      </c>
      <c r="C116" s="173">
        <v>60</v>
      </c>
      <c r="D116" s="173">
        <v>60</v>
      </c>
      <c r="E116" s="174"/>
      <c r="F116" s="175"/>
      <c r="G116" s="119"/>
      <c r="H116" s="2"/>
    </row>
    <row r="117" spans="1:8" s="5" customFormat="1" ht="16.5" thickBot="1" x14ac:dyDescent="0.3">
      <c r="A117" s="67"/>
      <c r="B117" s="55" t="s">
        <v>13</v>
      </c>
      <c r="C117" s="73">
        <f>+C118+C125</f>
        <v>39955</v>
      </c>
      <c r="D117" s="73">
        <f>+D118+D125</f>
        <v>2048</v>
      </c>
      <c r="E117" s="73">
        <f>+E118+E125</f>
        <v>4016</v>
      </c>
      <c r="F117" s="116">
        <f>+F118+F125</f>
        <v>33891</v>
      </c>
      <c r="G117" s="119"/>
      <c r="H117" s="2"/>
    </row>
    <row r="118" spans="1:8" s="5" customFormat="1" ht="16.5" thickBot="1" x14ac:dyDescent="0.3">
      <c r="A118" s="77" t="s">
        <v>11</v>
      </c>
      <c r="B118" s="82" t="s">
        <v>12</v>
      </c>
      <c r="C118" s="99">
        <f>+C119+C120+C121+C122+C123+C124</f>
        <v>35151</v>
      </c>
      <c r="D118" s="99">
        <f t="shared" ref="D118:F118" si="17">+D119+D120+D121+D122+D123+D124</f>
        <v>50</v>
      </c>
      <c r="E118" s="99">
        <f t="shared" si="17"/>
        <v>1210</v>
      </c>
      <c r="F118" s="114">
        <f t="shared" si="17"/>
        <v>33891</v>
      </c>
      <c r="G118" s="119"/>
      <c r="H118" s="2"/>
    </row>
    <row r="119" spans="1:8" s="5" customFormat="1" ht="30" x14ac:dyDescent="0.25">
      <c r="A119" s="90">
        <v>1</v>
      </c>
      <c r="B119" s="17" t="s">
        <v>25</v>
      </c>
      <c r="C119" s="18">
        <f>+D119+E119+F119</f>
        <v>15260</v>
      </c>
      <c r="D119" s="15"/>
      <c r="E119" s="74">
        <v>930</v>
      </c>
      <c r="F119" s="39">
        <v>14330</v>
      </c>
      <c r="G119" s="119"/>
      <c r="H119" s="2"/>
    </row>
    <row r="120" spans="1:8" s="5" customFormat="1" ht="45" x14ac:dyDescent="0.25">
      <c r="A120" s="58">
        <v>2</v>
      </c>
      <c r="B120" s="17" t="s">
        <v>26</v>
      </c>
      <c r="C120" s="18">
        <f t="shared" ref="C120:C124" si="18">+D120+E120+F120</f>
        <v>3710</v>
      </c>
      <c r="D120" s="15">
        <v>10</v>
      </c>
      <c r="E120" s="43"/>
      <c r="F120" s="36">
        <v>3700</v>
      </c>
      <c r="G120" s="119"/>
      <c r="H120" s="2"/>
    </row>
    <row r="121" spans="1:8" s="5" customFormat="1" ht="54" customHeight="1" x14ac:dyDescent="0.25">
      <c r="A121" s="58">
        <v>3</v>
      </c>
      <c r="B121" s="17" t="s">
        <v>27</v>
      </c>
      <c r="C121" s="18">
        <f t="shared" si="18"/>
        <v>311</v>
      </c>
      <c r="D121" s="15"/>
      <c r="E121" s="66">
        <v>280</v>
      </c>
      <c r="F121" s="37">
        <v>31</v>
      </c>
      <c r="G121" s="119"/>
      <c r="H121" s="2"/>
    </row>
    <row r="122" spans="1:8" s="5" customFormat="1" ht="30" x14ac:dyDescent="0.25">
      <c r="A122" s="58">
        <v>4</v>
      </c>
      <c r="B122" s="17" t="s">
        <v>28</v>
      </c>
      <c r="C122" s="18">
        <f t="shared" si="18"/>
        <v>910</v>
      </c>
      <c r="D122" s="15">
        <v>10</v>
      </c>
      <c r="E122" s="43"/>
      <c r="F122" s="36">
        <v>900</v>
      </c>
      <c r="G122" s="119"/>
      <c r="H122" s="2"/>
    </row>
    <row r="123" spans="1:8" s="5" customFormat="1" ht="30" x14ac:dyDescent="0.25">
      <c r="A123" s="58">
        <v>5</v>
      </c>
      <c r="B123" s="17" t="s">
        <v>29</v>
      </c>
      <c r="C123" s="18">
        <f t="shared" si="18"/>
        <v>1750</v>
      </c>
      <c r="D123" s="15">
        <v>20</v>
      </c>
      <c r="E123" s="11"/>
      <c r="F123" s="33">
        <v>1730</v>
      </c>
      <c r="G123" s="119"/>
      <c r="H123" s="2"/>
    </row>
    <row r="124" spans="1:8" s="5" customFormat="1" ht="32.25" thickBot="1" x14ac:dyDescent="0.3">
      <c r="A124" s="112">
        <v>7</v>
      </c>
      <c r="B124" s="113" t="s">
        <v>79</v>
      </c>
      <c r="C124" s="158">
        <f t="shared" si="18"/>
        <v>13210</v>
      </c>
      <c r="D124" s="20">
        <v>10</v>
      </c>
      <c r="E124" s="66">
        <v>0</v>
      </c>
      <c r="F124" s="37">
        <v>13200</v>
      </c>
      <c r="G124" s="119"/>
      <c r="H124" s="2"/>
    </row>
    <row r="125" spans="1:8" s="5" customFormat="1" ht="16.5" thickBot="1" x14ac:dyDescent="0.3">
      <c r="A125" s="77" t="s">
        <v>14</v>
      </c>
      <c r="B125" s="78" t="s">
        <v>17</v>
      </c>
      <c r="C125" s="161">
        <f>+C126+C127+C128+C129+C130+C131+C132+C133+C134+C135+C136+C137+C138+C139</f>
        <v>4804</v>
      </c>
      <c r="D125" s="161">
        <f t="shared" ref="D125:F125" si="19">+D126+D127+D128+D129+D130+D131+D132+D133+D134+D135+D136+D137+D138+D139</f>
        <v>1998</v>
      </c>
      <c r="E125" s="161">
        <f t="shared" si="19"/>
        <v>2806</v>
      </c>
      <c r="F125" s="167">
        <f t="shared" si="19"/>
        <v>0</v>
      </c>
      <c r="G125" s="119"/>
      <c r="H125" s="2"/>
    </row>
    <row r="126" spans="1:8" s="5" customFormat="1" ht="18.75" x14ac:dyDescent="0.3">
      <c r="A126" s="90">
        <v>1</v>
      </c>
      <c r="B126" s="101" t="s">
        <v>123</v>
      </c>
      <c r="C126" s="160">
        <v>733</v>
      </c>
      <c r="D126" s="93">
        <v>733</v>
      </c>
      <c r="E126" s="79"/>
      <c r="F126" s="40"/>
      <c r="G126" s="119"/>
      <c r="H126" s="2"/>
    </row>
    <row r="127" spans="1:8" s="5" customFormat="1" x14ac:dyDescent="0.25">
      <c r="A127" s="58">
        <v>2</v>
      </c>
      <c r="B127" s="10" t="s">
        <v>31</v>
      </c>
      <c r="C127" s="13">
        <v>2706</v>
      </c>
      <c r="D127" s="15"/>
      <c r="E127" s="108">
        <v>2706</v>
      </c>
      <c r="F127" s="35"/>
      <c r="G127" s="119"/>
      <c r="H127" s="2"/>
    </row>
    <row r="128" spans="1:8" s="5" customFormat="1" x14ac:dyDescent="0.25">
      <c r="A128" s="58">
        <v>3</v>
      </c>
      <c r="B128" s="145" t="s">
        <v>51</v>
      </c>
      <c r="C128" s="138">
        <v>150</v>
      </c>
      <c r="D128" s="138">
        <v>150</v>
      </c>
      <c r="E128" s="63"/>
      <c r="F128" s="35"/>
      <c r="G128" s="119"/>
      <c r="H128" s="2"/>
    </row>
    <row r="129" spans="1:8" s="5" customFormat="1" x14ac:dyDescent="0.25">
      <c r="A129" s="94">
        <v>4</v>
      </c>
      <c r="B129" s="12" t="s">
        <v>43</v>
      </c>
      <c r="C129" s="138">
        <v>50</v>
      </c>
      <c r="D129" s="138">
        <v>50</v>
      </c>
      <c r="E129" s="102"/>
      <c r="F129" s="41"/>
      <c r="G129" s="119"/>
      <c r="H129" s="2"/>
    </row>
    <row r="130" spans="1:8" s="5" customFormat="1" x14ac:dyDescent="0.25">
      <c r="A130" s="62">
        <v>5</v>
      </c>
      <c r="B130" s="145" t="s">
        <v>52</v>
      </c>
      <c r="C130" s="138">
        <v>150</v>
      </c>
      <c r="D130" s="138">
        <v>150</v>
      </c>
      <c r="E130" s="63"/>
      <c r="F130" s="35"/>
      <c r="G130" s="119"/>
      <c r="H130" s="2"/>
    </row>
    <row r="131" spans="1:8" x14ac:dyDescent="0.25">
      <c r="A131" s="103">
        <v>6</v>
      </c>
      <c r="B131" s="154" t="s">
        <v>74</v>
      </c>
      <c r="C131" s="10">
        <v>225</v>
      </c>
      <c r="D131" s="10">
        <v>225</v>
      </c>
      <c r="E131" s="89"/>
      <c r="F131" s="42"/>
      <c r="G131" s="119"/>
      <c r="H131" s="2"/>
    </row>
    <row r="132" spans="1:8" x14ac:dyDescent="0.25">
      <c r="A132" s="103">
        <v>7</v>
      </c>
      <c r="B132" s="155" t="s">
        <v>44</v>
      </c>
      <c r="C132" s="10">
        <v>50</v>
      </c>
      <c r="D132" s="10">
        <v>50</v>
      </c>
      <c r="E132" s="89"/>
      <c r="F132" s="42"/>
      <c r="G132" s="119"/>
      <c r="H132" s="2"/>
    </row>
    <row r="133" spans="1:8" ht="31.5" x14ac:dyDescent="0.25">
      <c r="A133" s="103">
        <v>8</v>
      </c>
      <c r="B133" s="145" t="s">
        <v>75</v>
      </c>
      <c r="C133" s="13">
        <v>70</v>
      </c>
      <c r="D133" s="13">
        <v>70</v>
      </c>
      <c r="E133" s="89"/>
      <c r="F133" s="42"/>
      <c r="G133" s="119"/>
      <c r="H133" s="2"/>
    </row>
    <row r="134" spans="1:8" ht="31.5" x14ac:dyDescent="0.25">
      <c r="A134" s="103">
        <v>9</v>
      </c>
      <c r="B134" s="154" t="s">
        <v>76</v>
      </c>
      <c r="C134" s="13">
        <v>100</v>
      </c>
      <c r="D134" s="13">
        <v>100</v>
      </c>
      <c r="E134" s="89"/>
      <c r="F134" s="42"/>
      <c r="G134" s="119"/>
      <c r="H134" s="2"/>
    </row>
    <row r="135" spans="1:8" x14ac:dyDescent="0.25">
      <c r="A135" s="103">
        <v>10</v>
      </c>
      <c r="B135" s="24" t="s">
        <v>45</v>
      </c>
      <c r="C135" s="13">
        <v>100</v>
      </c>
      <c r="D135" s="13"/>
      <c r="E135" s="89">
        <v>100</v>
      </c>
      <c r="F135" s="42"/>
      <c r="G135" s="119"/>
      <c r="H135" s="2"/>
    </row>
    <row r="136" spans="1:8" ht="63" x14ac:dyDescent="0.25">
      <c r="A136" s="103">
        <v>11</v>
      </c>
      <c r="B136" s="154" t="s">
        <v>77</v>
      </c>
      <c r="C136" s="13">
        <v>120</v>
      </c>
      <c r="D136" s="13">
        <v>120</v>
      </c>
      <c r="E136" s="89"/>
      <c r="F136" s="42"/>
      <c r="G136" s="119"/>
      <c r="H136" s="2"/>
    </row>
    <row r="137" spans="1:8" x14ac:dyDescent="0.25">
      <c r="A137" s="103">
        <v>12</v>
      </c>
      <c r="B137" s="145" t="s">
        <v>46</v>
      </c>
      <c r="C137" s="13">
        <v>150</v>
      </c>
      <c r="D137" s="13">
        <v>150</v>
      </c>
      <c r="E137" s="89"/>
      <c r="F137" s="42"/>
      <c r="G137" s="119"/>
      <c r="H137" s="2"/>
    </row>
    <row r="138" spans="1:8" x14ac:dyDescent="0.25">
      <c r="A138" s="156">
        <v>13</v>
      </c>
      <c r="B138" s="157" t="s">
        <v>47</v>
      </c>
      <c r="C138" s="13">
        <v>100</v>
      </c>
      <c r="D138" s="13">
        <v>100</v>
      </c>
      <c r="E138" s="137"/>
      <c r="F138" s="159"/>
      <c r="G138" s="119"/>
      <c r="H138" s="2"/>
    </row>
    <row r="139" spans="1:8" ht="32.25" thickBot="1" x14ac:dyDescent="0.3">
      <c r="A139" s="168">
        <v>14</v>
      </c>
      <c r="B139" s="169" t="s">
        <v>73</v>
      </c>
      <c r="C139" s="170">
        <v>100</v>
      </c>
      <c r="D139" s="170">
        <v>100</v>
      </c>
      <c r="E139" s="170"/>
      <c r="F139" s="118"/>
      <c r="G139" s="119"/>
      <c r="H139" s="2"/>
    </row>
    <row r="140" spans="1:8" x14ac:dyDescent="0.25">
      <c r="A140" s="6"/>
      <c r="B140" s="6"/>
      <c r="C140" s="6"/>
      <c r="D140" s="6"/>
      <c r="E140" s="6"/>
      <c r="G140" s="2"/>
    </row>
    <row r="141" spans="1:8" x14ac:dyDescent="0.25">
      <c r="A141" s="6"/>
      <c r="B141" s="6"/>
      <c r="C141" s="6"/>
      <c r="D141" s="6"/>
      <c r="E141" s="6"/>
    </row>
    <row r="142" spans="1:8" x14ac:dyDescent="0.25">
      <c r="A142" s="6"/>
      <c r="B142" s="6"/>
      <c r="C142" s="6"/>
      <c r="D142" s="6"/>
      <c r="E142" s="6"/>
    </row>
    <row r="143" spans="1:8" x14ac:dyDescent="0.25">
      <c r="A143" s="5"/>
      <c r="B143" s="5"/>
      <c r="C143" s="5"/>
      <c r="D143" s="5"/>
      <c r="E143" s="5"/>
    </row>
    <row r="144" spans="1:8" x14ac:dyDescent="0.25">
      <c r="A144" s="5"/>
      <c r="B144" s="5"/>
      <c r="C144" s="5"/>
      <c r="D144" s="5"/>
      <c r="E144" s="5"/>
    </row>
    <row r="145" spans="1:5" x14ac:dyDescent="0.25">
      <c r="A145" s="5"/>
      <c r="B145" s="5"/>
      <c r="C145" s="5"/>
      <c r="D145" s="5"/>
      <c r="E145" s="5"/>
    </row>
    <row r="146" spans="1:5" x14ac:dyDescent="0.25">
      <c r="A146" s="5"/>
      <c r="B146" s="5"/>
      <c r="C146" s="5"/>
      <c r="D146" s="5"/>
      <c r="E146" s="5"/>
    </row>
  </sheetData>
  <mergeCells count="2">
    <mergeCell ref="A2:F2"/>
    <mergeCell ref="A3:F3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Inv.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2023-02-03T06:57:02Z</dcterms:modified>
</cp:coreProperties>
</file>