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510" yWindow="2130" windowWidth="12120" windowHeight="6255" tabRatio="525" activeTab="1"/>
  </bookViews>
  <sheets>
    <sheet name="Excedent" sheetId="140" r:id="rId1"/>
    <sheet name="BUGET 2024" sheetId="139" r:id="rId2"/>
  </sheets>
  <definedNames>
    <definedName name="Achizitionare_si_montare_mobilier_urban_jardiniere_si_pergole" comment="doina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D170" i="139" l="1"/>
  <c r="E170" i="139"/>
  <c r="F170" i="139"/>
  <c r="G170" i="139"/>
  <c r="C170" i="139"/>
  <c r="D170" i="140"/>
  <c r="E170" i="140"/>
  <c r="F170" i="140"/>
  <c r="G170" i="140"/>
  <c r="C170" i="140"/>
  <c r="D250" i="139" l="1"/>
  <c r="E250" i="139"/>
  <c r="F250" i="139"/>
  <c r="G250" i="139"/>
  <c r="C250" i="139"/>
  <c r="D250" i="140"/>
  <c r="E250" i="140"/>
  <c r="F250" i="140"/>
  <c r="G250" i="140"/>
  <c r="C250" i="140"/>
  <c r="K254" i="140"/>
  <c r="D403" i="140" l="1"/>
  <c r="E403" i="140"/>
  <c r="F403" i="140"/>
  <c r="G403" i="140"/>
  <c r="C403" i="140"/>
  <c r="D155" i="140"/>
  <c r="E155" i="140"/>
  <c r="F155" i="140"/>
  <c r="G155" i="140"/>
  <c r="D403" i="139"/>
  <c r="E403" i="139"/>
  <c r="F403" i="139"/>
  <c r="G403" i="139"/>
  <c r="C403" i="139"/>
  <c r="K66" i="139"/>
  <c r="D155" i="139"/>
  <c r="E155" i="139"/>
  <c r="F155" i="139"/>
  <c r="G155" i="139"/>
  <c r="K8" i="140" l="1"/>
  <c r="K9" i="140"/>
  <c r="K10" i="140"/>
  <c r="K11" i="140"/>
  <c r="K12" i="140"/>
  <c r="K13" i="140"/>
  <c r="K14" i="140"/>
  <c r="K15" i="140"/>
  <c r="K16" i="140"/>
  <c r="K17" i="140"/>
  <c r="K18" i="140"/>
  <c r="K19" i="140"/>
  <c r="K20" i="140"/>
  <c r="K21" i="140"/>
  <c r="K22" i="140"/>
  <c r="K23" i="140"/>
  <c r="K24" i="140"/>
  <c r="K25" i="140"/>
  <c r="K26" i="140"/>
  <c r="K27" i="140"/>
  <c r="K28" i="140"/>
  <c r="K29" i="140"/>
  <c r="K30" i="140"/>
  <c r="K31" i="140"/>
  <c r="K33" i="140"/>
  <c r="K34" i="140"/>
  <c r="K35" i="140"/>
  <c r="K36" i="140"/>
  <c r="K37" i="140"/>
  <c r="K38" i="140"/>
  <c r="K39" i="140"/>
  <c r="K40" i="140"/>
  <c r="K41" i="140"/>
  <c r="K42" i="140"/>
  <c r="K43" i="140"/>
  <c r="K44" i="140"/>
  <c r="K45" i="140"/>
  <c r="K46" i="140"/>
  <c r="K47" i="140"/>
  <c r="K48" i="140"/>
  <c r="K50" i="140"/>
  <c r="K53" i="140"/>
  <c r="K54" i="140"/>
  <c r="K55" i="140"/>
  <c r="K56" i="140"/>
  <c r="K57" i="140"/>
  <c r="K58" i="140"/>
  <c r="K59" i="140"/>
  <c r="K61" i="140"/>
  <c r="K63" i="140"/>
  <c r="K64" i="140"/>
  <c r="K66" i="140"/>
  <c r="K67" i="140"/>
  <c r="K68" i="140"/>
  <c r="K69" i="140"/>
  <c r="K70" i="140"/>
  <c r="K71" i="140"/>
  <c r="K72" i="140"/>
  <c r="K73" i="140"/>
  <c r="K74" i="140"/>
  <c r="K75" i="140"/>
  <c r="K76" i="140"/>
  <c r="K77" i="140"/>
  <c r="K78" i="140"/>
  <c r="K79" i="140"/>
  <c r="K80" i="140"/>
  <c r="K81" i="140"/>
  <c r="K82" i="140"/>
  <c r="K83" i="140"/>
  <c r="K84" i="140"/>
  <c r="K85" i="140"/>
  <c r="K86" i="140"/>
  <c r="K87" i="140"/>
  <c r="K88" i="140"/>
  <c r="K89" i="140"/>
  <c r="K90" i="140"/>
  <c r="K91" i="140"/>
  <c r="K92" i="140"/>
  <c r="K93" i="140"/>
  <c r="K94" i="140"/>
  <c r="K95" i="140"/>
  <c r="K96" i="140"/>
  <c r="K97" i="140"/>
  <c r="K98" i="140"/>
  <c r="K99" i="140"/>
  <c r="K100" i="140"/>
  <c r="K101" i="140"/>
  <c r="K102" i="140"/>
  <c r="K103" i="140"/>
  <c r="K104" i="140"/>
  <c r="K105" i="140"/>
  <c r="K106" i="140"/>
  <c r="K107" i="140"/>
  <c r="K108" i="140"/>
  <c r="K109" i="140"/>
  <c r="K110" i="140"/>
  <c r="K111" i="140"/>
  <c r="K112" i="140"/>
  <c r="K113" i="140"/>
  <c r="K114" i="140"/>
  <c r="K115" i="140"/>
  <c r="K116" i="140"/>
  <c r="K117" i="140"/>
  <c r="K118" i="140"/>
  <c r="K119" i="140"/>
  <c r="K120" i="140"/>
  <c r="K121" i="140"/>
  <c r="K122" i="140"/>
  <c r="K123" i="140"/>
  <c r="K124" i="140"/>
  <c r="K125" i="140"/>
  <c r="K126" i="140"/>
  <c r="K127" i="140"/>
  <c r="K128" i="140"/>
  <c r="K129" i="140"/>
  <c r="K130" i="140"/>
  <c r="K131" i="140"/>
  <c r="K132" i="140"/>
  <c r="K133" i="140"/>
  <c r="K134" i="140"/>
  <c r="K135" i="140"/>
  <c r="K136" i="140"/>
  <c r="K137" i="140"/>
  <c r="K138" i="140"/>
  <c r="K139" i="140"/>
  <c r="K140" i="140"/>
  <c r="K141" i="140"/>
  <c r="K142" i="140"/>
  <c r="K143" i="140"/>
  <c r="K144" i="140"/>
  <c r="K145" i="140"/>
  <c r="K149" i="140"/>
  <c r="K150" i="140"/>
  <c r="K151" i="140"/>
  <c r="K152" i="140"/>
  <c r="K153" i="140"/>
  <c r="K154" i="140"/>
  <c r="K155" i="140"/>
  <c r="K156" i="140"/>
  <c r="K157" i="140"/>
  <c r="K159" i="140"/>
  <c r="K160" i="140"/>
  <c r="K161" i="140"/>
  <c r="K162" i="140"/>
  <c r="K163" i="140"/>
  <c r="K164" i="140"/>
  <c r="K165" i="140"/>
  <c r="K166" i="140"/>
  <c r="K167" i="140"/>
  <c r="K169" i="140"/>
  <c r="K171" i="140"/>
  <c r="K172" i="140"/>
  <c r="K174" i="140"/>
  <c r="K175" i="140"/>
  <c r="K176" i="140"/>
  <c r="K177" i="140"/>
  <c r="K178" i="140"/>
  <c r="K179" i="140"/>
  <c r="K180" i="140"/>
  <c r="K181" i="140"/>
  <c r="K182" i="140"/>
  <c r="K183" i="140"/>
  <c r="K184" i="140"/>
  <c r="K186" i="140"/>
  <c r="K188" i="140"/>
  <c r="K189" i="140"/>
  <c r="K191" i="140"/>
  <c r="K192" i="140"/>
  <c r="K193" i="140"/>
  <c r="K194" i="140"/>
  <c r="K195" i="140"/>
  <c r="K196" i="140"/>
  <c r="K197" i="140"/>
  <c r="K198" i="140"/>
  <c r="K199" i="140"/>
  <c r="K200" i="140"/>
  <c r="K201" i="140"/>
  <c r="K202" i="140"/>
  <c r="K203" i="140"/>
  <c r="K204" i="140"/>
  <c r="K205" i="140"/>
  <c r="K206" i="140"/>
  <c r="K207" i="140"/>
  <c r="K208" i="140"/>
  <c r="K209" i="140"/>
  <c r="K210" i="140"/>
  <c r="K211" i="140"/>
  <c r="K212" i="140"/>
  <c r="K213" i="140"/>
  <c r="K214" i="140"/>
  <c r="K215" i="140"/>
  <c r="K216" i="140"/>
  <c r="K217" i="140"/>
  <c r="K218" i="140"/>
  <c r="K219" i="140"/>
  <c r="K220" i="140"/>
  <c r="K221" i="140"/>
  <c r="K222" i="140"/>
  <c r="K223" i="140"/>
  <c r="K224" i="140"/>
  <c r="K225" i="140"/>
  <c r="K226" i="140"/>
  <c r="K228" i="140"/>
  <c r="K229" i="140"/>
  <c r="K230" i="140"/>
  <c r="K231" i="140"/>
  <c r="K232" i="140"/>
  <c r="K233" i="140"/>
  <c r="K234" i="140"/>
  <c r="K235" i="140"/>
  <c r="K236" i="140"/>
  <c r="K237" i="140"/>
  <c r="K238" i="140"/>
  <c r="K239" i="140"/>
  <c r="K240" i="140"/>
  <c r="K241" i="140"/>
  <c r="K242" i="140"/>
  <c r="K243" i="140"/>
  <c r="K244" i="140"/>
  <c r="K245" i="140"/>
  <c r="K246" i="140"/>
  <c r="K247" i="140"/>
  <c r="K248" i="140"/>
  <c r="K249" i="140"/>
  <c r="K251" i="140"/>
  <c r="K252" i="140"/>
  <c r="K253" i="140"/>
  <c r="K255" i="140"/>
  <c r="K256" i="140"/>
  <c r="K257" i="140"/>
  <c r="K258" i="140"/>
  <c r="K259" i="140"/>
  <c r="K260" i="140"/>
  <c r="K261" i="140"/>
  <c r="K262" i="140"/>
  <c r="K263" i="140"/>
  <c r="K264" i="140"/>
  <c r="K265" i="140"/>
  <c r="K266" i="140"/>
  <c r="K267" i="140"/>
  <c r="K268" i="140"/>
  <c r="K269" i="140"/>
  <c r="K270" i="140"/>
  <c r="K271" i="140"/>
  <c r="K272" i="140"/>
  <c r="K273" i="140"/>
  <c r="K274" i="140"/>
  <c r="K275" i="140"/>
  <c r="K276" i="140"/>
  <c r="K277" i="140"/>
  <c r="K278" i="140"/>
  <c r="K279" i="140"/>
  <c r="K280" i="140"/>
  <c r="K281" i="140"/>
  <c r="K282" i="140"/>
  <c r="K283" i="140"/>
  <c r="K284" i="140"/>
  <c r="K285" i="140"/>
  <c r="K286" i="140"/>
  <c r="K287" i="140"/>
  <c r="K288" i="140"/>
  <c r="K289" i="140"/>
  <c r="K290" i="140"/>
  <c r="K291" i="140"/>
  <c r="K292" i="140"/>
  <c r="K293" i="140"/>
  <c r="K294" i="140"/>
  <c r="K295" i="140"/>
  <c r="K296" i="140"/>
  <c r="K297" i="140"/>
  <c r="K298" i="140"/>
  <c r="K299" i="140"/>
  <c r="K300" i="140"/>
  <c r="K301" i="140"/>
  <c r="K302" i="140"/>
  <c r="K303" i="140"/>
  <c r="K304" i="140"/>
  <c r="K305" i="140"/>
  <c r="K306" i="140"/>
  <c r="K307" i="140"/>
  <c r="K308" i="140"/>
  <c r="K309" i="140"/>
  <c r="K311" i="140"/>
  <c r="K313" i="140"/>
  <c r="K314" i="140"/>
  <c r="K316" i="140"/>
  <c r="K317" i="140"/>
  <c r="K318" i="140"/>
  <c r="K319" i="140"/>
  <c r="K320" i="140"/>
  <c r="K321" i="140"/>
  <c r="K322" i="140"/>
  <c r="K323" i="140"/>
  <c r="K324" i="140"/>
  <c r="K325" i="140"/>
  <c r="K326" i="140"/>
  <c r="K327" i="140"/>
  <c r="K328" i="140"/>
  <c r="K329" i="140"/>
  <c r="K330" i="140"/>
  <c r="K331" i="140"/>
  <c r="K332" i="140"/>
  <c r="K333" i="140"/>
  <c r="K334" i="140"/>
  <c r="K335" i="140"/>
  <c r="K336" i="140"/>
  <c r="K337" i="140"/>
  <c r="K338" i="140"/>
  <c r="K339" i="140"/>
  <c r="K340" i="140"/>
  <c r="K341" i="140"/>
  <c r="K342" i="140"/>
  <c r="K343" i="140"/>
  <c r="K344" i="140"/>
  <c r="K345" i="140"/>
  <c r="K346" i="140"/>
  <c r="K347" i="140"/>
  <c r="K348" i="140"/>
  <c r="K349" i="140"/>
  <c r="K350" i="140"/>
  <c r="K351" i="140"/>
  <c r="K352" i="140"/>
  <c r="K353" i="140"/>
  <c r="K354" i="140"/>
  <c r="K355" i="140"/>
  <c r="K356" i="140"/>
  <c r="K357" i="140"/>
  <c r="K358" i="140"/>
  <c r="K359" i="140"/>
  <c r="K360" i="140"/>
  <c r="K361" i="140"/>
  <c r="K362" i="140"/>
  <c r="K363" i="140"/>
  <c r="K364" i="140"/>
  <c r="K365" i="140"/>
  <c r="K366" i="140"/>
  <c r="K367" i="140"/>
  <c r="K368" i="140"/>
  <c r="K369" i="140"/>
  <c r="K370" i="140"/>
  <c r="K371" i="140"/>
  <c r="K372" i="140"/>
  <c r="K373" i="140"/>
  <c r="K374" i="140"/>
  <c r="K375" i="140"/>
  <c r="K376" i="140"/>
  <c r="K377" i="140"/>
  <c r="K378" i="140"/>
  <c r="K379" i="140"/>
  <c r="K380" i="140"/>
  <c r="K381" i="140"/>
  <c r="K382" i="140"/>
  <c r="K383" i="140"/>
  <c r="K384" i="140"/>
  <c r="K385" i="140"/>
  <c r="K386" i="140"/>
  <c r="K387" i="140"/>
  <c r="K388" i="140"/>
  <c r="K389" i="140"/>
  <c r="K390" i="140"/>
  <c r="K391" i="140"/>
  <c r="K392" i="140"/>
  <c r="K393" i="140"/>
  <c r="K394" i="140"/>
  <c r="K395" i="140"/>
  <c r="K396" i="140"/>
  <c r="K398" i="140"/>
  <c r="K399" i="140"/>
  <c r="K400" i="140"/>
  <c r="K401" i="140"/>
  <c r="K403" i="140"/>
  <c r="K404" i="140"/>
  <c r="K405" i="140"/>
  <c r="K406" i="140"/>
  <c r="K407" i="140"/>
  <c r="K408" i="140"/>
  <c r="K409" i="140"/>
  <c r="K410" i="140"/>
  <c r="K411" i="140"/>
  <c r="K413" i="140"/>
  <c r="K414" i="140"/>
  <c r="K415" i="140"/>
  <c r="K416" i="140"/>
  <c r="K417" i="140"/>
  <c r="K418" i="140"/>
  <c r="K419" i="140"/>
  <c r="K420" i="140"/>
  <c r="K421" i="140"/>
  <c r="K422" i="140"/>
  <c r="K423" i="140"/>
  <c r="K425" i="140"/>
  <c r="K426" i="140"/>
  <c r="K427" i="140"/>
  <c r="K428" i="140"/>
  <c r="K429" i="140"/>
  <c r="K430" i="140"/>
  <c r="K431" i="140"/>
  <c r="K432" i="140"/>
  <c r="K433" i="140"/>
  <c r="K434" i="140"/>
  <c r="K435" i="140"/>
  <c r="K436" i="140"/>
  <c r="K437" i="140"/>
  <c r="K438" i="140"/>
  <c r="K439" i="140"/>
  <c r="K440" i="140"/>
  <c r="K441" i="140"/>
  <c r="K442" i="140"/>
  <c r="K443" i="140"/>
  <c r="K444" i="140"/>
  <c r="K445" i="140"/>
  <c r="K446" i="140"/>
  <c r="K447" i="140"/>
  <c r="K448" i="140"/>
  <c r="K449" i="140"/>
  <c r="K450" i="140"/>
  <c r="K451" i="140"/>
  <c r="K452" i="140"/>
  <c r="K453" i="140"/>
  <c r="K454" i="140"/>
  <c r="K455" i="140"/>
  <c r="K456" i="140"/>
  <c r="K457" i="140"/>
  <c r="K458" i="140"/>
  <c r="K459" i="140"/>
  <c r="K460" i="140"/>
  <c r="K461" i="140"/>
  <c r="K462" i="140"/>
  <c r="K463" i="140"/>
  <c r="K464" i="140"/>
  <c r="K465" i="140"/>
  <c r="K466" i="140"/>
  <c r="K467" i="140"/>
  <c r="K468" i="140"/>
  <c r="K469" i="140"/>
  <c r="K470" i="140"/>
  <c r="K471" i="140"/>
  <c r="K472" i="140"/>
  <c r="K473" i="140"/>
  <c r="K474" i="140"/>
  <c r="K475" i="140"/>
  <c r="K476" i="140"/>
  <c r="K477" i="140"/>
  <c r="K478" i="140"/>
  <c r="K479" i="140"/>
  <c r="K480" i="140"/>
  <c r="K481" i="140"/>
  <c r="K483" i="140"/>
  <c r="K484" i="140"/>
  <c r="K485" i="140"/>
  <c r="K486" i="140"/>
  <c r="K487" i="140"/>
  <c r="K488" i="140"/>
  <c r="K489" i="140"/>
  <c r="K490" i="140"/>
  <c r="K491" i="140"/>
  <c r="K492" i="140"/>
  <c r="K493" i="140"/>
  <c r="K494" i="140"/>
  <c r="K496" i="140"/>
  <c r="K497" i="140"/>
  <c r="K498" i="140"/>
  <c r="K499" i="140"/>
  <c r="K500" i="140"/>
  <c r="K501" i="140"/>
  <c r="K502" i="140"/>
  <c r="K504" i="140"/>
  <c r="K505" i="140"/>
  <c r="K506" i="140"/>
  <c r="K507" i="140"/>
  <c r="K508" i="140"/>
  <c r="K509" i="140"/>
  <c r="K510" i="140"/>
  <c r="K511" i="140"/>
  <c r="K512" i="140"/>
  <c r="K513" i="140"/>
  <c r="K514" i="140"/>
  <c r="K515" i="140"/>
  <c r="K516" i="140"/>
  <c r="K517" i="140"/>
  <c r="K518" i="140"/>
  <c r="K519" i="140"/>
  <c r="K520" i="140"/>
  <c r="K521" i="140"/>
  <c r="K522" i="140"/>
  <c r="K523" i="140"/>
  <c r="K524" i="140"/>
  <c r="K525" i="140"/>
  <c r="K526" i="140"/>
  <c r="K527" i="140"/>
  <c r="K528" i="140"/>
  <c r="K530" i="140"/>
  <c r="K531" i="140"/>
  <c r="K532" i="140"/>
  <c r="K533" i="140"/>
  <c r="K534" i="140"/>
  <c r="K535" i="140"/>
  <c r="K536" i="140"/>
  <c r="K537" i="140"/>
  <c r="K538" i="140"/>
  <c r="K539" i="140"/>
  <c r="E360" i="140" l="1"/>
  <c r="D7" i="140" l="1"/>
  <c r="E7" i="140"/>
  <c r="F7" i="140"/>
  <c r="G7" i="140"/>
  <c r="C7" i="140"/>
  <c r="K7" i="140" l="1"/>
  <c r="C63" i="140"/>
  <c r="C61" i="140"/>
  <c r="C360" i="140" l="1"/>
  <c r="D299" i="139"/>
  <c r="E299" i="139"/>
  <c r="F299" i="139"/>
  <c r="G299" i="139"/>
  <c r="D360" i="140"/>
  <c r="F360" i="140"/>
  <c r="G360" i="140"/>
  <c r="G168" i="140" l="1"/>
  <c r="F168" i="140"/>
  <c r="E168" i="140"/>
  <c r="D168" i="140"/>
  <c r="C168" i="140"/>
  <c r="C65" i="140" s="1"/>
  <c r="E65" i="139"/>
  <c r="F65" i="139"/>
  <c r="G65" i="139"/>
  <c r="D168" i="139"/>
  <c r="D65" i="139" s="1"/>
  <c r="E168" i="139"/>
  <c r="F168" i="139"/>
  <c r="G168" i="139"/>
  <c r="C168" i="139"/>
  <c r="C65" i="139" s="1"/>
  <c r="C360" i="139"/>
  <c r="K314" i="139"/>
  <c r="K168" i="140" l="1"/>
  <c r="D65" i="140"/>
  <c r="K65" i="139"/>
  <c r="D60" i="139"/>
  <c r="C31" i="139"/>
  <c r="K539" i="139"/>
  <c r="K538" i="139"/>
  <c r="K537" i="139"/>
  <c r="K536" i="139"/>
  <c r="K535" i="139"/>
  <c r="K534" i="139"/>
  <c r="K533" i="139"/>
  <c r="K532" i="139"/>
  <c r="K531" i="139"/>
  <c r="K530" i="139"/>
  <c r="G529" i="139"/>
  <c r="F529" i="139"/>
  <c r="E529" i="139"/>
  <c r="D529" i="139"/>
  <c r="D495" i="139" s="1"/>
  <c r="C529" i="139"/>
  <c r="C495" i="139" s="1"/>
  <c r="K528" i="139"/>
  <c r="K527" i="139"/>
  <c r="K526" i="139"/>
  <c r="K525" i="139"/>
  <c r="K524" i="139"/>
  <c r="K523" i="139"/>
  <c r="K522" i="139"/>
  <c r="K521" i="139"/>
  <c r="K520" i="139"/>
  <c r="K519" i="139"/>
  <c r="K518" i="139"/>
  <c r="K517" i="139"/>
  <c r="K516" i="139"/>
  <c r="K515" i="139"/>
  <c r="K514" i="139"/>
  <c r="K513" i="139"/>
  <c r="K512" i="139"/>
  <c r="K511" i="139"/>
  <c r="K510" i="139"/>
  <c r="K509" i="139"/>
  <c r="K508" i="139"/>
  <c r="K507" i="139"/>
  <c r="K506" i="139"/>
  <c r="K505" i="139"/>
  <c r="G504" i="139"/>
  <c r="K504" i="139" s="1"/>
  <c r="F504" i="139"/>
  <c r="F503" i="139" s="1"/>
  <c r="E504" i="139"/>
  <c r="D504" i="139"/>
  <c r="C504" i="139"/>
  <c r="J503" i="139"/>
  <c r="I503" i="139"/>
  <c r="H503" i="139"/>
  <c r="G503" i="139"/>
  <c r="E503" i="139"/>
  <c r="D503" i="139"/>
  <c r="C503" i="139"/>
  <c r="K502" i="139"/>
  <c r="K501" i="139"/>
  <c r="K500" i="139"/>
  <c r="K499" i="139"/>
  <c r="K498" i="139"/>
  <c r="G497" i="139"/>
  <c r="F497" i="139"/>
  <c r="E497" i="139"/>
  <c r="D497" i="139"/>
  <c r="C497" i="139"/>
  <c r="K496" i="139"/>
  <c r="J495" i="139"/>
  <c r="I495" i="139"/>
  <c r="I482" i="139" s="1"/>
  <c r="H495" i="139"/>
  <c r="G495" i="139"/>
  <c r="F495" i="139"/>
  <c r="E495" i="139"/>
  <c r="K494" i="139"/>
  <c r="G493" i="139"/>
  <c r="F493" i="139"/>
  <c r="E493" i="139"/>
  <c r="D493" i="139"/>
  <c r="K493" i="139" s="1"/>
  <c r="C493" i="139"/>
  <c r="K492" i="139"/>
  <c r="K491" i="139"/>
  <c r="K490" i="139"/>
  <c r="K489" i="139"/>
  <c r="K488" i="139"/>
  <c r="K487" i="139"/>
  <c r="G486" i="139"/>
  <c r="F486" i="139"/>
  <c r="E486" i="139"/>
  <c r="D486" i="139"/>
  <c r="K486" i="139" s="1"/>
  <c r="C486" i="139"/>
  <c r="G485" i="139"/>
  <c r="K485" i="139" s="1"/>
  <c r="F485" i="139"/>
  <c r="E485" i="139"/>
  <c r="D485" i="139"/>
  <c r="C485" i="139"/>
  <c r="G484" i="139"/>
  <c r="E484" i="139"/>
  <c r="D484" i="139"/>
  <c r="C484" i="139"/>
  <c r="G483" i="139"/>
  <c r="K483" i="139" s="1"/>
  <c r="F483" i="139"/>
  <c r="E483" i="139"/>
  <c r="D483" i="139"/>
  <c r="C483" i="139"/>
  <c r="J482" i="139"/>
  <c r="H482" i="139"/>
  <c r="G482" i="139"/>
  <c r="K481" i="139"/>
  <c r="K479" i="139"/>
  <c r="K478" i="139"/>
  <c r="G477" i="139"/>
  <c r="F477" i="139"/>
  <c r="E477" i="139"/>
  <c r="K477" i="139" s="1"/>
  <c r="D477" i="139"/>
  <c r="D449" i="139" s="1"/>
  <c r="C477" i="139"/>
  <c r="K472" i="139"/>
  <c r="K471" i="139"/>
  <c r="K470" i="139"/>
  <c r="K469" i="139"/>
  <c r="G468" i="139"/>
  <c r="K468" i="139" s="1"/>
  <c r="F468" i="139"/>
  <c r="F448" i="139" s="1"/>
  <c r="F446" i="139" s="1"/>
  <c r="E468" i="139"/>
  <c r="E467" i="139" s="1"/>
  <c r="D468" i="139"/>
  <c r="C468" i="139"/>
  <c r="J467" i="139"/>
  <c r="I467" i="139"/>
  <c r="H467" i="139"/>
  <c r="G467" i="139"/>
  <c r="K467" i="139" s="1"/>
  <c r="F467" i="139"/>
  <c r="D467" i="139"/>
  <c r="C467" i="139"/>
  <c r="K466" i="139"/>
  <c r="K465" i="139"/>
  <c r="K464" i="139"/>
  <c r="K463" i="139"/>
  <c r="K462" i="139"/>
  <c r="K461" i="139"/>
  <c r="C461" i="139"/>
  <c r="C460" i="139" s="1"/>
  <c r="G460" i="139"/>
  <c r="F460" i="139"/>
  <c r="E460" i="139"/>
  <c r="D460" i="139"/>
  <c r="D448" i="139" s="1"/>
  <c r="J459" i="139"/>
  <c r="I459" i="139"/>
  <c r="H459" i="139"/>
  <c r="F459" i="139"/>
  <c r="E459" i="139"/>
  <c r="K458" i="139"/>
  <c r="K457" i="139"/>
  <c r="K456" i="139"/>
  <c r="G455" i="139"/>
  <c r="K455" i="139" s="1"/>
  <c r="F455" i="139"/>
  <c r="E455" i="139"/>
  <c r="D455" i="139"/>
  <c r="C455" i="139"/>
  <c r="K454" i="139"/>
  <c r="K453" i="139"/>
  <c r="F452" i="139"/>
  <c r="K452" i="139" s="1"/>
  <c r="E452" i="139"/>
  <c r="D452" i="139"/>
  <c r="C452" i="139"/>
  <c r="K451" i="139"/>
  <c r="G450" i="139"/>
  <c r="K450" i="139" s="1"/>
  <c r="F450" i="139"/>
  <c r="E450" i="139"/>
  <c r="D450" i="139"/>
  <c r="C450" i="139"/>
  <c r="G449" i="139"/>
  <c r="K449" i="139" s="1"/>
  <c r="F449" i="139"/>
  <c r="E449" i="139"/>
  <c r="C449" i="139"/>
  <c r="G448" i="139"/>
  <c r="E448" i="139"/>
  <c r="G447" i="139"/>
  <c r="K447" i="139" s="1"/>
  <c r="F447" i="139"/>
  <c r="E447" i="139"/>
  <c r="E446" i="139" s="1"/>
  <c r="D447" i="139"/>
  <c r="C447" i="139"/>
  <c r="J446" i="139"/>
  <c r="I446" i="139"/>
  <c r="H446" i="139"/>
  <c r="G446" i="139"/>
  <c r="K445" i="139"/>
  <c r="K444" i="139"/>
  <c r="G443" i="139"/>
  <c r="K443" i="139" s="1"/>
  <c r="F443" i="139"/>
  <c r="E443" i="139"/>
  <c r="D443" i="139"/>
  <c r="C443" i="139"/>
  <c r="K442" i="139"/>
  <c r="K441" i="139"/>
  <c r="K440" i="139"/>
  <c r="J439" i="139"/>
  <c r="I439" i="139"/>
  <c r="H439" i="139"/>
  <c r="G439" i="139"/>
  <c r="F439" i="139"/>
  <c r="E439" i="139"/>
  <c r="D439" i="139"/>
  <c r="C439" i="139"/>
  <c r="K438" i="139"/>
  <c r="K437" i="139"/>
  <c r="K436" i="139"/>
  <c r="J435" i="139"/>
  <c r="I435" i="139"/>
  <c r="H435" i="139"/>
  <c r="G435" i="139"/>
  <c r="K435" i="139" s="1"/>
  <c r="F435" i="139"/>
  <c r="E435" i="139"/>
  <c r="D435" i="139"/>
  <c r="C435" i="139"/>
  <c r="K434" i="139"/>
  <c r="J432" i="139"/>
  <c r="I432" i="139"/>
  <c r="H432" i="139"/>
  <c r="G432" i="139"/>
  <c r="K432" i="139" s="1"/>
  <c r="F432" i="139"/>
  <c r="E432" i="139"/>
  <c r="E429" i="139" s="1"/>
  <c r="D432" i="139"/>
  <c r="C432" i="139"/>
  <c r="C429" i="139" s="1"/>
  <c r="K431" i="139"/>
  <c r="G430" i="139"/>
  <c r="F430" i="139"/>
  <c r="E430" i="139"/>
  <c r="D430" i="139"/>
  <c r="K430" i="139" s="1"/>
  <c r="C430" i="139"/>
  <c r="G429" i="139"/>
  <c r="F429" i="139"/>
  <c r="K428" i="139"/>
  <c r="K427" i="139"/>
  <c r="K426" i="139"/>
  <c r="K425" i="139"/>
  <c r="G424" i="139"/>
  <c r="F424" i="139"/>
  <c r="E424" i="139"/>
  <c r="D424" i="139"/>
  <c r="K424" i="139" s="1"/>
  <c r="C424" i="139"/>
  <c r="C412" i="139" s="1"/>
  <c r="K423" i="139"/>
  <c r="K422" i="139"/>
  <c r="K421" i="139"/>
  <c r="K418" i="139"/>
  <c r="K417" i="139"/>
  <c r="K416" i="139"/>
  <c r="K415" i="139"/>
  <c r="K414" i="139"/>
  <c r="G413" i="139"/>
  <c r="K413" i="139" s="1"/>
  <c r="F413" i="139"/>
  <c r="F412" i="139" s="1"/>
  <c r="E413" i="139"/>
  <c r="E412" i="139" s="1"/>
  <c r="D413" i="139"/>
  <c r="C413" i="139"/>
  <c r="J412" i="139"/>
  <c r="I412" i="139"/>
  <c r="H412" i="139"/>
  <c r="G412" i="139"/>
  <c r="K411" i="139"/>
  <c r="G407" i="139"/>
  <c r="F407" i="139"/>
  <c r="E407" i="139"/>
  <c r="D407" i="139"/>
  <c r="C407" i="139"/>
  <c r="K404" i="139"/>
  <c r="G402" i="139"/>
  <c r="K403" i="139"/>
  <c r="D402" i="139"/>
  <c r="C402" i="139"/>
  <c r="J402" i="139"/>
  <c r="I402" i="139"/>
  <c r="H402" i="139"/>
  <c r="F402" i="139"/>
  <c r="K401" i="139"/>
  <c r="K400" i="139"/>
  <c r="K399" i="139"/>
  <c r="K398" i="139"/>
  <c r="J397" i="139"/>
  <c r="I397" i="139"/>
  <c r="H397" i="139"/>
  <c r="G397" i="139"/>
  <c r="F397" i="139"/>
  <c r="E397" i="139"/>
  <c r="D397" i="139"/>
  <c r="C397" i="139"/>
  <c r="K396" i="139"/>
  <c r="K395" i="139"/>
  <c r="K394" i="139"/>
  <c r="K393" i="139"/>
  <c r="K392" i="139"/>
  <c r="K391" i="139"/>
  <c r="K390" i="139"/>
  <c r="K389" i="139"/>
  <c r="K388" i="139"/>
  <c r="K387" i="139"/>
  <c r="K386" i="139"/>
  <c r="K385" i="139"/>
  <c r="K384" i="139"/>
  <c r="K383" i="139"/>
  <c r="K382" i="139"/>
  <c r="K381" i="139"/>
  <c r="K380" i="139"/>
  <c r="K379" i="139"/>
  <c r="K378" i="139"/>
  <c r="K377" i="139"/>
  <c r="K376" i="139"/>
  <c r="K375" i="139"/>
  <c r="K374" i="139"/>
  <c r="K373" i="139"/>
  <c r="K372" i="139"/>
  <c r="K371" i="139"/>
  <c r="K370" i="139"/>
  <c r="K369" i="139"/>
  <c r="K368" i="139"/>
  <c r="K367" i="139"/>
  <c r="K366" i="139"/>
  <c r="K365" i="139"/>
  <c r="K364" i="139"/>
  <c r="K363" i="139"/>
  <c r="K362" i="139"/>
  <c r="K361" i="139"/>
  <c r="G360" i="139"/>
  <c r="F360" i="139"/>
  <c r="E360" i="139"/>
  <c r="E315" i="139" s="1"/>
  <c r="D360" i="139"/>
  <c r="K359" i="139"/>
  <c r="K358" i="139"/>
  <c r="K357" i="139"/>
  <c r="K356" i="139"/>
  <c r="K355" i="139"/>
  <c r="K354" i="139"/>
  <c r="K353" i="139"/>
  <c r="K352" i="139"/>
  <c r="K351" i="139"/>
  <c r="K350" i="139"/>
  <c r="K349" i="139"/>
  <c r="K348" i="139"/>
  <c r="K347" i="139"/>
  <c r="K346" i="139"/>
  <c r="K345" i="139"/>
  <c r="K344" i="139"/>
  <c r="K343" i="139"/>
  <c r="G342" i="139"/>
  <c r="K342" i="139" s="1"/>
  <c r="F342" i="139"/>
  <c r="E342" i="139"/>
  <c r="D342" i="139"/>
  <c r="C342" i="139"/>
  <c r="K341" i="139"/>
  <c r="K340" i="139"/>
  <c r="K339" i="139"/>
  <c r="K338" i="139"/>
  <c r="K337" i="139"/>
  <c r="K336" i="139"/>
  <c r="K335" i="139"/>
  <c r="K334" i="139"/>
  <c r="K333" i="139"/>
  <c r="K332" i="139"/>
  <c r="K331" i="139"/>
  <c r="K330" i="139"/>
  <c r="K329" i="139"/>
  <c r="K328" i="139"/>
  <c r="K327" i="139"/>
  <c r="K326" i="139"/>
  <c r="K325" i="139"/>
  <c r="K324" i="139"/>
  <c r="K323" i="139"/>
  <c r="K322" i="139"/>
  <c r="K321" i="139"/>
  <c r="K320" i="139"/>
  <c r="K319" i="139"/>
  <c r="G318" i="139"/>
  <c r="G317" i="139" s="1"/>
  <c r="F318" i="139"/>
  <c r="E318" i="139"/>
  <c r="D318" i="139"/>
  <c r="D317" i="139" s="1"/>
  <c r="C318" i="139"/>
  <c r="F317" i="139"/>
  <c r="J316" i="139"/>
  <c r="I316" i="139"/>
  <c r="H316" i="139"/>
  <c r="G316" i="139"/>
  <c r="F316" i="139"/>
  <c r="E316" i="139"/>
  <c r="D316" i="139"/>
  <c r="C316" i="139"/>
  <c r="G315" i="139"/>
  <c r="F315" i="139"/>
  <c r="D315" i="139"/>
  <c r="J314" i="139"/>
  <c r="I314" i="139"/>
  <c r="H314" i="139"/>
  <c r="G314" i="139"/>
  <c r="F314" i="139"/>
  <c r="E314" i="139"/>
  <c r="D314" i="139"/>
  <c r="C314" i="139"/>
  <c r="J313" i="139"/>
  <c r="I313" i="139"/>
  <c r="H313" i="139"/>
  <c r="G313" i="139"/>
  <c r="K313" i="139" s="1"/>
  <c r="F313" i="139"/>
  <c r="E313" i="139"/>
  <c r="D313" i="139"/>
  <c r="C313" i="139"/>
  <c r="J312" i="139"/>
  <c r="J310" i="139" s="1"/>
  <c r="I312" i="139"/>
  <c r="H312" i="139"/>
  <c r="G312" i="139"/>
  <c r="F312" i="139"/>
  <c r="F310" i="139" s="1"/>
  <c r="E312" i="139"/>
  <c r="D312" i="139"/>
  <c r="C312" i="139"/>
  <c r="J311" i="139"/>
  <c r="I311" i="139"/>
  <c r="H311" i="139"/>
  <c r="G311" i="139"/>
  <c r="K311" i="139" s="1"/>
  <c r="F311" i="139"/>
  <c r="E311" i="139"/>
  <c r="D311" i="139"/>
  <c r="C311" i="139"/>
  <c r="I310" i="139"/>
  <c r="H310" i="139"/>
  <c r="K309" i="139"/>
  <c r="K308" i="139"/>
  <c r="K307" i="139"/>
  <c r="G306" i="139"/>
  <c r="F306" i="139"/>
  <c r="E306" i="139"/>
  <c r="D306" i="139"/>
  <c r="C306" i="139"/>
  <c r="K305" i="139"/>
  <c r="K304" i="139"/>
  <c r="G303" i="139"/>
  <c r="K303" i="139" s="1"/>
  <c r="F303" i="139"/>
  <c r="E303" i="139"/>
  <c r="D303" i="139"/>
  <c r="C303" i="139"/>
  <c r="K302" i="139"/>
  <c r="K301" i="139"/>
  <c r="G300" i="139"/>
  <c r="K300" i="139" s="1"/>
  <c r="F300" i="139"/>
  <c r="E300" i="139"/>
  <c r="D300" i="139"/>
  <c r="C300" i="139"/>
  <c r="K299" i="139"/>
  <c r="C299" i="139"/>
  <c r="G298" i="139"/>
  <c r="K298" i="139" s="1"/>
  <c r="F298" i="139"/>
  <c r="E298" i="139"/>
  <c r="D298" i="139"/>
  <c r="C298" i="139"/>
  <c r="G297" i="139"/>
  <c r="G296" i="139" s="1"/>
  <c r="F297" i="139"/>
  <c r="E297" i="139"/>
  <c r="D297" i="139"/>
  <c r="C297" i="139"/>
  <c r="F296" i="139"/>
  <c r="E296" i="139"/>
  <c r="D296" i="139"/>
  <c r="K295" i="139"/>
  <c r="K294" i="139"/>
  <c r="K293" i="139"/>
  <c r="G292" i="139"/>
  <c r="F292" i="139"/>
  <c r="E292" i="139"/>
  <c r="D292" i="139"/>
  <c r="C292" i="139"/>
  <c r="K291" i="139"/>
  <c r="K290" i="139"/>
  <c r="K289" i="139"/>
  <c r="G288" i="139"/>
  <c r="K288" i="139" s="1"/>
  <c r="F288" i="139"/>
  <c r="E288" i="139"/>
  <c r="D288" i="139"/>
  <c r="C288" i="139"/>
  <c r="K287" i="139"/>
  <c r="K286" i="139"/>
  <c r="G285" i="139"/>
  <c r="K285" i="139" s="1"/>
  <c r="F285" i="139"/>
  <c r="E285" i="139"/>
  <c r="D285" i="139"/>
  <c r="C285" i="139"/>
  <c r="K284" i="139"/>
  <c r="K283" i="139"/>
  <c r="G282" i="139"/>
  <c r="K282" i="139" s="1"/>
  <c r="F282" i="139"/>
  <c r="E282" i="139"/>
  <c r="D282" i="139"/>
  <c r="C282" i="139"/>
  <c r="K281" i="139"/>
  <c r="K280" i="139"/>
  <c r="C280" i="139"/>
  <c r="K279" i="139"/>
  <c r="K278" i="139"/>
  <c r="C278" i="139"/>
  <c r="G277" i="139"/>
  <c r="K277" i="139" s="1"/>
  <c r="F277" i="139"/>
  <c r="E277" i="139"/>
  <c r="D277" i="139"/>
  <c r="C277" i="139"/>
  <c r="G276" i="139"/>
  <c r="F276" i="139"/>
  <c r="E276" i="139"/>
  <c r="K276" i="139" s="1"/>
  <c r="D276" i="139"/>
  <c r="C276" i="139"/>
  <c r="G275" i="139"/>
  <c r="K275" i="139" s="1"/>
  <c r="F275" i="139"/>
  <c r="E275" i="139"/>
  <c r="D275" i="139"/>
  <c r="C275" i="139"/>
  <c r="G274" i="139"/>
  <c r="K274" i="139" s="1"/>
  <c r="F274" i="139"/>
  <c r="E274" i="139"/>
  <c r="D274" i="139"/>
  <c r="C274" i="139"/>
  <c r="G273" i="139"/>
  <c r="K273" i="139" s="1"/>
  <c r="F273" i="139"/>
  <c r="E273" i="139"/>
  <c r="D273" i="139"/>
  <c r="C273" i="139"/>
  <c r="K272" i="139"/>
  <c r="G271" i="139"/>
  <c r="K271" i="139" s="1"/>
  <c r="F271" i="139"/>
  <c r="E271" i="139"/>
  <c r="D271" i="139"/>
  <c r="C271" i="139"/>
  <c r="K270" i="139"/>
  <c r="K269" i="139"/>
  <c r="K268" i="139"/>
  <c r="G267" i="139"/>
  <c r="F267" i="139"/>
  <c r="E267" i="139"/>
  <c r="D267" i="139"/>
  <c r="C267" i="139"/>
  <c r="G266" i="139"/>
  <c r="F266" i="139"/>
  <c r="E266" i="139"/>
  <c r="D266" i="139"/>
  <c r="C266" i="139"/>
  <c r="G265" i="139"/>
  <c r="K265" i="139" s="1"/>
  <c r="F265" i="139"/>
  <c r="E265" i="139"/>
  <c r="D265" i="139"/>
  <c r="C265" i="139"/>
  <c r="G264" i="139"/>
  <c r="K264" i="139" s="1"/>
  <c r="F264" i="139"/>
  <c r="E264" i="139"/>
  <c r="D264" i="139"/>
  <c r="C264" i="139"/>
  <c r="G263" i="139"/>
  <c r="K263" i="139" s="1"/>
  <c r="F263" i="139"/>
  <c r="E263" i="139"/>
  <c r="D263" i="139"/>
  <c r="C263" i="139"/>
  <c r="G262" i="139"/>
  <c r="K262" i="139" s="1"/>
  <c r="F262" i="139"/>
  <c r="E262" i="139"/>
  <c r="D262" i="139"/>
  <c r="C262" i="139"/>
  <c r="J261" i="139"/>
  <c r="I261" i="139"/>
  <c r="H261" i="139"/>
  <c r="G261" i="139"/>
  <c r="F261" i="139"/>
  <c r="E261" i="139"/>
  <c r="D261" i="139"/>
  <c r="C261" i="139"/>
  <c r="K260" i="139"/>
  <c r="K259" i="139"/>
  <c r="H258" i="139"/>
  <c r="G258" i="139"/>
  <c r="K258" i="139" s="1"/>
  <c r="F258" i="139"/>
  <c r="E258" i="139"/>
  <c r="D258" i="139"/>
  <c r="C258" i="139"/>
  <c r="K257" i="139"/>
  <c r="K256" i="139"/>
  <c r="K255" i="139"/>
  <c r="K253" i="139"/>
  <c r="K252" i="139"/>
  <c r="K251" i="139"/>
  <c r="H250" i="139"/>
  <c r="E190" i="139"/>
  <c r="C190" i="139"/>
  <c r="C185" i="139" s="1"/>
  <c r="K249" i="139"/>
  <c r="K248" i="139"/>
  <c r="K247" i="139"/>
  <c r="K246" i="139"/>
  <c r="K245" i="139"/>
  <c r="K244" i="139"/>
  <c r="K243" i="139"/>
  <c r="K242" i="139"/>
  <c r="K241" i="139"/>
  <c r="K240" i="139"/>
  <c r="K239" i="139"/>
  <c r="K238" i="139"/>
  <c r="K236" i="139"/>
  <c r="K235" i="139"/>
  <c r="K234" i="139"/>
  <c r="K233" i="139"/>
  <c r="G232" i="139"/>
  <c r="K232" i="139" s="1"/>
  <c r="F232" i="139"/>
  <c r="E232" i="139"/>
  <c r="D232" i="139"/>
  <c r="C232" i="139"/>
  <c r="K231" i="139"/>
  <c r="K230" i="139"/>
  <c r="K229" i="139"/>
  <c r="K228" i="139"/>
  <c r="G227" i="139"/>
  <c r="F227" i="139"/>
  <c r="E227" i="139"/>
  <c r="D227" i="139"/>
  <c r="C227" i="139"/>
  <c r="K226" i="139"/>
  <c r="K225" i="139"/>
  <c r="K224" i="139"/>
  <c r="G215" i="139"/>
  <c r="K215" i="139" s="1"/>
  <c r="F215" i="139"/>
  <c r="E215" i="139"/>
  <c r="D215" i="139"/>
  <c r="C215" i="139"/>
  <c r="K214" i="139"/>
  <c r="K213" i="139"/>
  <c r="K212" i="139"/>
  <c r="K211" i="139"/>
  <c r="K210" i="139"/>
  <c r="K209" i="139"/>
  <c r="K208" i="139"/>
  <c r="K207" i="139"/>
  <c r="K206" i="139"/>
  <c r="K205" i="139"/>
  <c r="K204" i="139"/>
  <c r="K203" i="139"/>
  <c r="K202" i="139"/>
  <c r="K201" i="139"/>
  <c r="G200" i="139"/>
  <c r="K200" i="139" s="1"/>
  <c r="F200" i="139"/>
  <c r="E200" i="139"/>
  <c r="D200" i="139"/>
  <c r="C200" i="139"/>
  <c r="C199" i="139" s="1"/>
  <c r="J199" i="139"/>
  <c r="I199" i="139"/>
  <c r="H199" i="139"/>
  <c r="G199" i="139"/>
  <c r="K199" i="139" s="1"/>
  <c r="F199" i="139"/>
  <c r="E199" i="139"/>
  <c r="D199" i="139"/>
  <c r="K198" i="139"/>
  <c r="K197" i="139"/>
  <c r="K196" i="139"/>
  <c r="K195" i="139"/>
  <c r="G194" i="139"/>
  <c r="K194" i="139" s="1"/>
  <c r="F194" i="139"/>
  <c r="E194" i="139"/>
  <c r="D194" i="139"/>
  <c r="C194" i="139"/>
  <c r="K193" i="139"/>
  <c r="J192" i="139"/>
  <c r="I192" i="139"/>
  <c r="H192" i="139"/>
  <c r="G192" i="139"/>
  <c r="K192" i="139" s="1"/>
  <c r="F192" i="139"/>
  <c r="E192" i="139"/>
  <c r="D192" i="139"/>
  <c r="C192" i="139"/>
  <c r="J191" i="139"/>
  <c r="I191" i="139"/>
  <c r="H191" i="139"/>
  <c r="G191" i="139"/>
  <c r="K191" i="139" s="1"/>
  <c r="F191" i="139"/>
  <c r="E191" i="139"/>
  <c r="D191" i="139"/>
  <c r="C191" i="139"/>
  <c r="G190" i="139"/>
  <c r="F190" i="139"/>
  <c r="F185" i="139" s="1"/>
  <c r="D190" i="139"/>
  <c r="J189" i="139"/>
  <c r="I189" i="139"/>
  <c r="H189" i="139"/>
  <c r="G189" i="139"/>
  <c r="K189" i="139" s="1"/>
  <c r="F189" i="139"/>
  <c r="E189" i="139"/>
  <c r="D189" i="139"/>
  <c r="C189" i="139"/>
  <c r="G188" i="139"/>
  <c r="F188" i="139"/>
  <c r="K188" i="139" s="1"/>
  <c r="E188" i="139"/>
  <c r="D188" i="139"/>
  <c r="C188" i="139"/>
  <c r="G187" i="139"/>
  <c r="F187" i="139"/>
  <c r="E187" i="139"/>
  <c r="D187" i="139"/>
  <c r="C187" i="139"/>
  <c r="G186" i="139"/>
  <c r="K186" i="139" s="1"/>
  <c r="F186" i="139"/>
  <c r="E186" i="139"/>
  <c r="D186" i="139"/>
  <c r="C186" i="139"/>
  <c r="J185" i="139"/>
  <c r="I185" i="139"/>
  <c r="H185" i="139"/>
  <c r="G185" i="139"/>
  <c r="D185" i="139"/>
  <c r="K184" i="139"/>
  <c r="K183" i="139"/>
  <c r="J182" i="139"/>
  <c r="I182" i="139"/>
  <c r="H182" i="139"/>
  <c r="G182" i="139"/>
  <c r="K182" i="139" s="1"/>
  <c r="F182" i="139"/>
  <c r="E182" i="139"/>
  <c r="D182" i="139"/>
  <c r="C182" i="139"/>
  <c r="K181" i="139"/>
  <c r="G180" i="139"/>
  <c r="F180" i="139"/>
  <c r="E180" i="139"/>
  <c r="K180" i="139" s="1"/>
  <c r="D180" i="139"/>
  <c r="C180" i="139"/>
  <c r="G179" i="139"/>
  <c r="K179" i="139" s="1"/>
  <c r="F179" i="139"/>
  <c r="E179" i="139"/>
  <c r="D179" i="139"/>
  <c r="C179" i="139"/>
  <c r="J178" i="139"/>
  <c r="I178" i="139"/>
  <c r="H178" i="139"/>
  <c r="G178" i="139"/>
  <c r="K178" i="139" s="1"/>
  <c r="F178" i="139"/>
  <c r="E178" i="139"/>
  <c r="D178" i="139"/>
  <c r="C178" i="139"/>
  <c r="K177" i="139"/>
  <c r="K176" i="139"/>
  <c r="K175" i="139"/>
  <c r="K172" i="139"/>
  <c r="K171" i="139"/>
  <c r="K170" i="139"/>
  <c r="C66" i="139"/>
  <c r="K167" i="139"/>
  <c r="K166" i="139"/>
  <c r="K165" i="139"/>
  <c r="K164" i="139"/>
  <c r="K163" i="139"/>
  <c r="K162" i="139"/>
  <c r="K161" i="139"/>
  <c r="K160" i="139"/>
  <c r="K159" i="139"/>
  <c r="G158" i="139"/>
  <c r="F158" i="139"/>
  <c r="E158" i="139"/>
  <c r="D158" i="139"/>
  <c r="C158" i="139"/>
  <c r="J157" i="139"/>
  <c r="I157" i="139"/>
  <c r="H157" i="139"/>
  <c r="G157" i="139"/>
  <c r="K157" i="139" s="1"/>
  <c r="F157" i="139"/>
  <c r="E157" i="139"/>
  <c r="D157" i="139"/>
  <c r="C157" i="139"/>
  <c r="K156" i="139"/>
  <c r="J156" i="139"/>
  <c r="I156" i="139"/>
  <c r="H156" i="139"/>
  <c r="J155" i="139"/>
  <c r="I155" i="139"/>
  <c r="H155" i="139"/>
  <c r="K155" i="139"/>
  <c r="C155" i="139"/>
  <c r="K154" i="139"/>
  <c r="K153" i="139"/>
  <c r="J152" i="139"/>
  <c r="I152" i="139"/>
  <c r="H152" i="139"/>
  <c r="G152" i="139"/>
  <c r="K152" i="139" s="1"/>
  <c r="F152" i="139"/>
  <c r="E152" i="139"/>
  <c r="D152" i="139"/>
  <c r="C152" i="139"/>
  <c r="K151" i="139"/>
  <c r="K150" i="139"/>
  <c r="J149" i="139"/>
  <c r="I149" i="139"/>
  <c r="H149" i="139"/>
  <c r="G149" i="139"/>
  <c r="K149" i="139" s="1"/>
  <c r="F149" i="139"/>
  <c r="E149" i="139"/>
  <c r="D149" i="139"/>
  <c r="C149" i="139"/>
  <c r="J148" i="139"/>
  <c r="I148" i="139"/>
  <c r="H148" i="139"/>
  <c r="G148" i="139"/>
  <c r="K148" i="139" s="1"/>
  <c r="F148" i="139"/>
  <c r="E148" i="139"/>
  <c r="D148" i="139"/>
  <c r="C148" i="139"/>
  <c r="J147" i="139"/>
  <c r="I147" i="139"/>
  <c r="H147" i="139"/>
  <c r="G147" i="139"/>
  <c r="K147" i="139" s="1"/>
  <c r="F147" i="139"/>
  <c r="E147" i="139"/>
  <c r="D147" i="139"/>
  <c r="C147" i="139"/>
  <c r="J146" i="139"/>
  <c r="I146" i="139"/>
  <c r="H146" i="139"/>
  <c r="G146" i="139"/>
  <c r="K146" i="139" s="1"/>
  <c r="F146" i="139"/>
  <c r="E146" i="139"/>
  <c r="D146" i="139"/>
  <c r="C146" i="139"/>
  <c r="K145" i="139"/>
  <c r="K144" i="139"/>
  <c r="K143" i="139"/>
  <c r="K142" i="139"/>
  <c r="C142" i="139"/>
  <c r="K141" i="139"/>
  <c r="K140" i="139"/>
  <c r="K139" i="139"/>
  <c r="K138" i="139"/>
  <c r="C138" i="139"/>
  <c r="K137" i="139"/>
  <c r="K136" i="139"/>
  <c r="K135" i="139"/>
  <c r="K134" i="139"/>
  <c r="C134" i="139"/>
  <c r="K133" i="139"/>
  <c r="K132" i="139"/>
  <c r="K131" i="139"/>
  <c r="K130" i="139"/>
  <c r="C130" i="139"/>
  <c r="K129" i="139"/>
  <c r="K128" i="139"/>
  <c r="K127" i="139"/>
  <c r="K126" i="139"/>
  <c r="K125" i="139"/>
  <c r="C125" i="139"/>
  <c r="K124" i="139"/>
  <c r="K123" i="139"/>
  <c r="K122" i="139"/>
  <c r="K121" i="139"/>
  <c r="K120" i="139"/>
  <c r="C120" i="139"/>
  <c r="K119" i="139"/>
  <c r="K118" i="139"/>
  <c r="K117" i="139"/>
  <c r="K116" i="139"/>
  <c r="C116" i="139"/>
  <c r="K115" i="139"/>
  <c r="K114" i="139"/>
  <c r="K113" i="139"/>
  <c r="K112" i="139"/>
  <c r="C112" i="139"/>
  <c r="K111" i="139"/>
  <c r="K110" i="139"/>
  <c r="K109" i="139"/>
  <c r="K108" i="139"/>
  <c r="C108" i="139"/>
  <c r="K107" i="139"/>
  <c r="K106" i="139"/>
  <c r="K105" i="139"/>
  <c r="K104" i="139"/>
  <c r="K103" i="139"/>
  <c r="C103" i="139"/>
  <c r="K102" i="139"/>
  <c r="K101" i="139"/>
  <c r="K100" i="139"/>
  <c r="K99" i="139"/>
  <c r="C99" i="139"/>
  <c r="K98" i="139"/>
  <c r="K97" i="139"/>
  <c r="K96" i="139"/>
  <c r="C96" i="139"/>
  <c r="K95" i="139"/>
  <c r="K94" i="139"/>
  <c r="K93" i="139"/>
  <c r="K92" i="139"/>
  <c r="C92" i="139"/>
  <c r="K91" i="139"/>
  <c r="K90" i="139"/>
  <c r="K89" i="139"/>
  <c r="K88" i="139"/>
  <c r="C88" i="139"/>
  <c r="K87" i="139"/>
  <c r="K86" i="139"/>
  <c r="K85" i="139"/>
  <c r="K84" i="139"/>
  <c r="C84" i="139"/>
  <c r="K83" i="139"/>
  <c r="K82" i="139"/>
  <c r="K81" i="139"/>
  <c r="C81" i="139"/>
  <c r="K80" i="139"/>
  <c r="K79" i="139"/>
  <c r="K78" i="139"/>
  <c r="K77" i="139"/>
  <c r="C77" i="139"/>
  <c r="K76" i="139"/>
  <c r="K75" i="139"/>
  <c r="K74" i="139"/>
  <c r="K73" i="139"/>
  <c r="C73" i="139"/>
  <c r="K72" i="139"/>
  <c r="K71" i="139"/>
  <c r="K70" i="139"/>
  <c r="C70" i="139"/>
  <c r="K69" i="139"/>
  <c r="K68" i="139"/>
  <c r="K67" i="139"/>
  <c r="C67" i="139"/>
  <c r="K64" i="139"/>
  <c r="C64" i="139"/>
  <c r="C60" i="139" s="1"/>
  <c r="K63" i="139"/>
  <c r="C63" i="139"/>
  <c r="J62" i="139"/>
  <c r="J60" i="139" s="1"/>
  <c r="I62" i="139"/>
  <c r="I60" i="139" s="1"/>
  <c r="H62" i="139"/>
  <c r="H60" i="139" s="1"/>
  <c r="G62" i="139"/>
  <c r="F62" i="139"/>
  <c r="F60" i="139" s="1"/>
  <c r="E62" i="139"/>
  <c r="E60" i="139" s="1"/>
  <c r="D62" i="139"/>
  <c r="C62" i="139"/>
  <c r="K61" i="139"/>
  <c r="C61" i="139"/>
  <c r="K59" i="139"/>
  <c r="K58" i="139"/>
  <c r="J57" i="139"/>
  <c r="I57" i="139"/>
  <c r="H57" i="139"/>
  <c r="G57" i="139"/>
  <c r="F57" i="139"/>
  <c r="E57" i="139"/>
  <c r="D57" i="139"/>
  <c r="C57" i="139"/>
  <c r="K56" i="139"/>
  <c r="K55" i="139"/>
  <c r="K54" i="139"/>
  <c r="J53" i="139"/>
  <c r="I53" i="139"/>
  <c r="H53" i="139"/>
  <c r="G53" i="139"/>
  <c r="K53" i="139" s="1"/>
  <c r="F53" i="139"/>
  <c r="E53" i="139"/>
  <c r="D53" i="139"/>
  <c r="C53" i="139"/>
  <c r="J52" i="139"/>
  <c r="I52" i="139"/>
  <c r="H52" i="139"/>
  <c r="G52" i="139"/>
  <c r="F52" i="139"/>
  <c r="E52" i="139"/>
  <c r="D52" i="139"/>
  <c r="C52" i="139"/>
  <c r="J51" i="139"/>
  <c r="J49" i="139" s="1"/>
  <c r="I51" i="139"/>
  <c r="I49" i="139" s="1"/>
  <c r="H51" i="139"/>
  <c r="H49" i="139" s="1"/>
  <c r="G51" i="139"/>
  <c r="G49" i="139" s="1"/>
  <c r="F51" i="139"/>
  <c r="E51" i="139"/>
  <c r="D51" i="139"/>
  <c r="D49" i="139" s="1"/>
  <c r="C51" i="139"/>
  <c r="J50" i="139"/>
  <c r="I50" i="139"/>
  <c r="H50" i="139"/>
  <c r="G50" i="139"/>
  <c r="K50" i="139" s="1"/>
  <c r="F50" i="139"/>
  <c r="E50" i="139"/>
  <c r="D50" i="139"/>
  <c r="C50" i="139"/>
  <c r="F49" i="139"/>
  <c r="E49" i="139"/>
  <c r="C49" i="139"/>
  <c r="K48" i="139"/>
  <c r="C48" i="139"/>
  <c r="C47" i="139" s="1"/>
  <c r="J47" i="139"/>
  <c r="I47" i="139"/>
  <c r="H47" i="139"/>
  <c r="G47" i="139"/>
  <c r="F47" i="139"/>
  <c r="E47" i="139"/>
  <c r="D47" i="139"/>
  <c r="K46" i="139"/>
  <c r="K45" i="139"/>
  <c r="K44" i="139"/>
  <c r="G43" i="139"/>
  <c r="K43" i="139" s="1"/>
  <c r="F43" i="139"/>
  <c r="E43" i="139"/>
  <c r="D43" i="139"/>
  <c r="C43" i="139"/>
  <c r="K42" i="139"/>
  <c r="K41" i="139"/>
  <c r="J40" i="139"/>
  <c r="I40" i="139"/>
  <c r="H40" i="139"/>
  <c r="G40" i="139"/>
  <c r="K40" i="139" s="1"/>
  <c r="F40" i="139"/>
  <c r="E40" i="139"/>
  <c r="D40" i="139"/>
  <c r="C40" i="139"/>
  <c r="G39" i="139"/>
  <c r="F39" i="139"/>
  <c r="E39" i="139"/>
  <c r="D39" i="139"/>
  <c r="K39" i="139" s="1"/>
  <c r="C39" i="139"/>
  <c r="J38" i="139"/>
  <c r="I38" i="139"/>
  <c r="H38" i="139"/>
  <c r="G38" i="139"/>
  <c r="K38" i="139" s="1"/>
  <c r="F38" i="139"/>
  <c r="E38" i="139"/>
  <c r="D38" i="139"/>
  <c r="C38" i="139"/>
  <c r="K37" i="139"/>
  <c r="C37" i="139"/>
  <c r="K36" i="139"/>
  <c r="C36" i="139"/>
  <c r="K35" i="139"/>
  <c r="C35" i="139"/>
  <c r="K34" i="139"/>
  <c r="J33" i="139"/>
  <c r="I33" i="139"/>
  <c r="H33" i="139"/>
  <c r="G33" i="139"/>
  <c r="F33" i="139"/>
  <c r="E33" i="139"/>
  <c r="D33" i="139"/>
  <c r="K31" i="139"/>
  <c r="K30" i="139"/>
  <c r="K29" i="139"/>
  <c r="K26" i="139"/>
  <c r="K25" i="139"/>
  <c r="K24" i="139"/>
  <c r="K23" i="139"/>
  <c r="K22" i="139"/>
  <c r="K21" i="139"/>
  <c r="K20" i="139"/>
  <c r="K19" i="139"/>
  <c r="K18" i="139"/>
  <c r="K17" i="139"/>
  <c r="K16" i="139"/>
  <c r="C16" i="139"/>
  <c r="K15" i="139"/>
  <c r="K14" i="139"/>
  <c r="K13" i="139"/>
  <c r="K12" i="139"/>
  <c r="K11" i="139"/>
  <c r="K10" i="139"/>
  <c r="K9" i="139"/>
  <c r="C9" i="139"/>
  <c r="J8" i="139"/>
  <c r="I8" i="139"/>
  <c r="H8" i="139"/>
  <c r="G8" i="139"/>
  <c r="K8" i="139" s="1"/>
  <c r="F8" i="139"/>
  <c r="E8" i="139"/>
  <c r="D8" i="139"/>
  <c r="C8" i="139"/>
  <c r="J7" i="139"/>
  <c r="I7" i="139"/>
  <c r="H7" i="139"/>
  <c r="G7" i="139"/>
  <c r="F7" i="139"/>
  <c r="E7" i="139"/>
  <c r="D7" i="139"/>
  <c r="C7" i="139"/>
  <c r="H7" i="140"/>
  <c r="I7" i="140"/>
  <c r="J7" i="140"/>
  <c r="F482" i="140"/>
  <c r="G482" i="140"/>
  <c r="H482" i="140"/>
  <c r="I482" i="140"/>
  <c r="J482" i="140"/>
  <c r="E446" i="140"/>
  <c r="F446" i="140"/>
  <c r="G446" i="140"/>
  <c r="H446" i="140"/>
  <c r="I446" i="140"/>
  <c r="J446" i="140"/>
  <c r="H310" i="140"/>
  <c r="I310" i="140"/>
  <c r="J310" i="140"/>
  <c r="D261" i="140"/>
  <c r="E261" i="140"/>
  <c r="F261" i="140"/>
  <c r="G261" i="140"/>
  <c r="H261" i="140"/>
  <c r="I261" i="140"/>
  <c r="J261" i="140"/>
  <c r="H185" i="140"/>
  <c r="I185" i="140"/>
  <c r="J185" i="140"/>
  <c r="D178" i="140"/>
  <c r="E178" i="140"/>
  <c r="F178" i="140"/>
  <c r="G178" i="140"/>
  <c r="H178" i="140"/>
  <c r="I178" i="140"/>
  <c r="J178" i="140"/>
  <c r="D33" i="140"/>
  <c r="E33" i="140"/>
  <c r="F33" i="140"/>
  <c r="G33" i="140"/>
  <c r="H33" i="140"/>
  <c r="I33" i="140"/>
  <c r="J33" i="140"/>
  <c r="K65" i="140" l="1"/>
  <c r="D60" i="140"/>
  <c r="C33" i="139"/>
  <c r="K62" i="139"/>
  <c r="K60" i="139" s="1"/>
  <c r="G60" i="139"/>
  <c r="K187" i="139"/>
  <c r="E185" i="139"/>
  <c r="K185" i="139" s="1"/>
  <c r="K227" i="139"/>
  <c r="K158" i="139"/>
  <c r="C315" i="139"/>
  <c r="C310" i="139" s="1"/>
  <c r="K312" i="139"/>
  <c r="D310" i="139"/>
  <c r="E310" i="139"/>
  <c r="C482" i="139"/>
  <c r="D482" i="139"/>
  <c r="C459" i="139"/>
  <c r="C448" i="139"/>
  <c r="C446" i="139" s="1"/>
  <c r="K460" i="139"/>
  <c r="K448" i="139"/>
  <c r="D446" i="139"/>
  <c r="D459" i="139"/>
  <c r="K316" i="139"/>
  <c r="K47" i="139"/>
  <c r="C296" i="139"/>
  <c r="K306" i="139"/>
  <c r="K266" i="139"/>
  <c r="K292" i="139"/>
  <c r="K296" i="139"/>
  <c r="K267" i="139"/>
  <c r="K261" i="139"/>
  <c r="K33" i="139"/>
  <c r="H32" i="139"/>
  <c r="H1" i="139" s="1"/>
  <c r="K495" i="139"/>
  <c r="K529" i="139"/>
  <c r="K49" i="139"/>
  <c r="K51" i="139"/>
  <c r="K52" i="139"/>
  <c r="J32" i="139"/>
  <c r="J1" i="139" s="1"/>
  <c r="I32" i="139"/>
  <c r="I1" i="139" s="1"/>
  <c r="D412" i="139"/>
  <c r="K412" i="139" s="1"/>
  <c r="K397" i="139"/>
  <c r="E482" i="139"/>
  <c r="K497" i="139"/>
  <c r="K250" i="139"/>
  <c r="K190" i="139"/>
  <c r="K57" i="139"/>
  <c r="C317" i="139"/>
  <c r="K439" i="139"/>
  <c r="K315" i="139"/>
  <c r="E317" i="139"/>
  <c r="K317" i="139" s="1"/>
  <c r="K360" i="139"/>
  <c r="K7" i="139"/>
  <c r="K446" i="139"/>
  <c r="K503" i="139"/>
  <c r="G310" i="139"/>
  <c r="D429" i="139"/>
  <c r="K429" i="139" s="1"/>
  <c r="G459" i="139"/>
  <c r="F484" i="139"/>
  <c r="K297" i="139"/>
  <c r="K318" i="139"/>
  <c r="E402" i="139"/>
  <c r="K402" i="139" s="1"/>
  <c r="D529" i="140"/>
  <c r="E529" i="140"/>
  <c r="E503" i="140" s="1"/>
  <c r="F529" i="140"/>
  <c r="G529" i="140"/>
  <c r="F503" i="140"/>
  <c r="G503" i="140"/>
  <c r="D504" i="140"/>
  <c r="E504" i="140"/>
  <c r="F504" i="140"/>
  <c r="G504" i="140"/>
  <c r="C504" i="140"/>
  <c r="C529" i="140"/>
  <c r="D477" i="140"/>
  <c r="E477" i="140"/>
  <c r="F477" i="140"/>
  <c r="G477" i="140"/>
  <c r="C477" i="140"/>
  <c r="D468" i="140"/>
  <c r="E468" i="140"/>
  <c r="F468" i="140"/>
  <c r="G468" i="140"/>
  <c r="C468" i="140"/>
  <c r="E32" i="139" l="1"/>
  <c r="E1" i="139" s="1"/>
  <c r="D503" i="140"/>
  <c r="K503" i="140" s="1"/>
  <c r="K529" i="140"/>
  <c r="D32" i="139"/>
  <c r="D1" i="139" s="1"/>
  <c r="K459" i="139"/>
  <c r="C32" i="139"/>
  <c r="C1" i="139" s="1"/>
  <c r="G32" i="139"/>
  <c r="K310" i="139"/>
  <c r="K484" i="139"/>
  <c r="F482" i="139"/>
  <c r="D413" i="140"/>
  <c r="E413" i="140"/>
  <c r="F413" i="140"/>
  <c r="G413" i="140"/>
  <c r="C413" i="140"/>
  <c r="G1" i="139" l="1"/>
  <c r="K482" i="139"/>
  <c r="F32" i="139"/>
  <c r="F1" i="139" s="1"/>
  <c r="D424" i="140"/>
  <c r="E424" i="140"/>
  <c r="F424" i="140"/>
  <c r="G424" i="140"/>
  <c r="C424" i="140"/>
  <c r="C342" i="140"/>
  <c r="C314" i="140" s="1"/>
  <c r="C318" i="140"/>
  <c r="C215" i="140"/>
  <c r="C200" i="140"/>
  <c r="H314" i="140"/>
  <c r="I314" i="140"/>
  <c r="J314" i="140"/>
  <c r="D316" i="140"/>
  <c r="E316" i="140"/>
  <c r="F316" i="140"/>
  <c r="G316" i="140"/>
  <c r="C316" i="140"/>
  <c r="D407" i="140"/>
  <c r="E407" i="140"/>
  <c r="F407" i="140"/>
  <c r="G407" i="140"/>
  <c r="C407" i="140"/>
  <c r="D432" i="140"/>
  <c r="E432" i="140"/>
  <c r="F432" i="140"/>
  <c r="G432" i="140"/>
  <c r="C432" i="140"/>
  <c r="D318" i="140"/>
  <c r="E318" i="140"/>
  <c r="F318" i="140"/>
  <c r="G318" i="140"/>
  <c r="D460" i="140"/>
  <c r="E460" i="140"/>
  <c r="F460" i="140"/>
  <c r="G460" i="140"/>
  <c r="D200" i="140"/>
  <c r="E200" i="140"/>
  <c r="F200" i="140"/>
  <c r="G200" i="140"/>
  <c r="D215" i="140"/>
  <c r="E215" i="140"/>
  <c r="F215" i="140"/>
  <c r="G215" i="140"/>
  <c r="K250" i="140"/>
  <c r="K170" i="140"/>
  <c r="C66" i="140"/>
  <c r="K424" i="140" l="1"/>
  <c r="K32" i="139"/>
  <c r="K1" i="139" s="1"/>
  <c r="F495" i="140" l="1"/>
  <c r="E495" i="140"/>
  <c r="G484" i="140"/>
  <c r="J503" i="140"/>
  <c r="I503" i="140"/>
  <c r="H503" i="140"/>
  <c r="G497" i="140"/>
  <c r="F497" i="140"/>
  <c r="E497" i="140"/>
  <c r="D497" i="140"/>
  <c r="C497" i="140"/>
  <c r="J495" i="140"/>
  <c r="I495" i="140"/>
  <c r="H495" i="140"/>
  <c r="D495" i="140"/>
  <c r="K495" i="140" s="1"/>
  <c r="C495" i="140"/>
  <c r="G493" i="140"/>
  <c r="F493" i="140"/>
  <c r="E493" i="140"/>
  <c r="D493" i="140"/>
  <c r="C493" i="140"/>
  <c r="G486" i="140"/>
  <c r="F486" i="140"/>
  <c r="E486" i="140"/>
  <c r="E482" i="140" s="1"/>
  <c r="D486" i="140"/>
  <c r="C486" i="140"/>
  <c r="G485" i="140"/>
  <c r="F485" i="140"/>
  <c r="E485" i="140"/>
  <c r="D485" i="140"/>
  <c r="C485" i="140"/>
  <c r="E484" i="140"/>
  <c r="G483" i="140"/>
  <c r="F483" i="140"/>
  <c r="E483" i="140"/>
  <c r="D483" i="140"/>
  <c r="C483" i="140"/>
  <c r="E449" i="140"/>
  <c r="D449" i="140"/>
  <c r="C449" i="140"/>
  <c r="G467" i="140"/>
  <c r="F448" i="140"/>
  <c r="E467" i="140"/>
  <c r="C467" i="140"/>
  <c r="J467" i="140"/>
  <c r="I467" i="140"/>
  <c r="H467" i="140"/>
  <c r="C461" i="140"/>
  <c r="C460" i="140" s="1"/>
  <c r="G459" i="140"/>
  <c r="F459" i="140"/>
  <c r="D459" i="140"/>
  <c r="J459" i="140"/>
  <c r="I459" i="140"/>
  <c r="H459" i="140"/>
  <c r="G455" i="140"/>
  <c r="F455" i="140"/>
  <c r="E455" i="140"/>
  <c r="D455" i="140"/>
  <c r="C455" i="140"/>
  <c r="F452" i="140"/>
  <c r="E452" i="140"/>
  <c r="D452" i="140"/>
  <c r="C452" i="140"/>
  <c r="G450" i="140"/>
  <c r="F450" i="140"/>
  <c r="E450" i="140"/>
  <c r="D450" i="140"/>
  <c r="C450" i="140"/>
  <c r="G449" i="140"/>
  <c r="F449" i="140"/>
  <c r="G447" i="140"/>
  <c r="F447" i="140"/>
  <c r="E447" i="140"/>
  <c r="D447" i="140"/>
  <c r="G443" i="140"/>
  <c r="F443" i="140"/>
  <c r="E443" i="140"/>
  <c r="D443" i="140"/>
  <c r="C443" i="140"/>
  <c r="J439" i="140"/>
  <c r="I439" i="140"/>
  <c r="H439" i="140"/>
  <c r="G439" i="140"/>
  <c r="F439" i="140"/>
  <c r="E439" i="140"/>
  <c r="D439" i="140"/>
  <c r="C439" i="140"/>
  <c r="J435" i="140"/>
  <c r="I435" i="140"/>
  <c r="H435" i="140"/>
  <c r="G435" i="140"/>
  <c r="F435" i="140"/>
  <c r="E435" i="140"/>
  <c r="D435" i="140"/>
  <c r="C435" i="140"/>
  <c r="J432" i="140"/>
  <c r="I432" i="140"/>
  <c r="H432" i="140"/>
  <c r="G430" i="140"/>
  <c r="F430" i="140"/>
  <c r="E430" i="140"/>
  <c r="D430" i="140"/>
  <c r="C430" i="140"/>
  <c r="G315" i="140"/>
  <c r="F315" i="140"/>
  <c r="E315" i="140"/>
  <c r="K315" i="140" s="1"/>
  <c r="D315" i="140"/>
  <c r="C315" i="140"/>
  <c r="D412" i="140"/>
  <c r="J412" i="140"/>
  <c r="I412" i="140"/>
  <c r="H412" i="140"/>
  <c r="G402" i="140"/>
  <c r="F402" i="140"/>
  <c r="E402" i="140"/>
  <c r="D402" i="140"/>
  <c r="C402" i="140"/>
  <c r="J402" i="140"/>
  <c r="I402" i="140"/>
  <c r="H402" i="140"/>
  <c r="J397" i="140"/>
  <c r="I397" i="140"/>
  <c r="H397" i="140"/>
  <c r="G397" i="140"/>
  <c r="F397" i="140"/>
  <c r="E397" i="140"/>
  <c r="D397" i="140"/>
  <c r="C397" i="140"/>
  <c r="G342" i="140"/>
  <c r="G314" i="140" s="1"/>
  <c r="F342" i="140"/>
  <c r="F314" i="140" s="1"/>
  <c r="E342" i="140"/>
  <c r="E314" i="140" s="1"/>
  <c r="D342" i="140"/>
  <c r="D314" i="140" s="1"/>
  <c r="G317" i="140"/>
  <c r="E312" i="140"/>
  <c r="C317" i="140"/>
  <c r="F317" i="140"/>
  <c r="J316" i="140"/>
  <c r="I316" i="140"/>
  <c r="H316" i="140"/>
  <c r="J313" i="140"/>
  <c r="I313" i="140"/>
  <c r="H313" i="140"/>
  <c r="G313" i="140"/>
  <c r="F313" i="140"/>
  <c r="E313" i="140"/>
  <c r="D313" i="140"/>
  <c r="C313" i="140"/>
  <c r="J312" i="140"/>
  <c r="I312" i="140"/>
  <c r="H312" i="140"/>
  <c r="J311" i="140"/>
  <c r="I311" i="140"/>
  <c r="H311" i="140"/>
  <c r="G311" i="140"/>
  <c r="F311" i="140"/>
  <c r="E311" i="140"/>
  <c r="D311" i="140"/>
  <c r="C311" i="140"/>
  <c r="G306" i="140"/>
  <c r="F306" i="140"/>
  <c r="E306" i="140"/>
  <c r="D306" i="140"/>
  <c r="C306" i="140"/>
  <c r="G303" i="140"/>
  <c r="F303" i="140"/>
  <c r="E303" i="140"/>
  <c r="D303" i="140"/>
  <c r="C303" i="140"/>
  <c r="G300" i="140"/>
  <c r="F300" i="140"/>
  <c r="E300" i="140"/>
  <c r="D300" i="140"/>
  <c r="C300" i="140"/>
  <c r="G299" i="140"/>
  <c r="G266" i="140" s="1"/>
  <c r="F299" i="140"/>
  <c r="F266" i="140" s="1"/>
  <c r="E299" i="140"/>
  <c r="E266" i="140" s="1"/>
  <c r="D299" i="140"/>
  <c r="C299" i="140"/>
  <c r="C266" i="140" s="1"/>
  <c r="G298" i="140"/>
  <c r="F298" i="140"/>
  <c r="E298" i="140"/>
  <c r="D298" i="140"/>
  <c r="C298" i="140"/>
  <c r="G297" i="140"/>
  <c r="F297" i="140"/>
  <c r="E297" i="140"/>
  <c r="D297" i="140"/>
  <c r="D296" i="140" s="1"/>
  <c r="C297" i="140"/>
  <c r="G292" i="140"/>
  <c r="F292" i="140"/>
  <c r="E292" i="140"/>
  <c r="D292" i="140"/>
  <c r="C292" i="140"/>
  <c r="G288" i="140"/>
  <c r="F288" i="140"/>
  <c r="E288" i="140"/>
  <c r="D288" i="140"/>
  <c r="C288" i="140"/>
  <c r="G285" i="140"/>
  <c r="F285" i="140"/>
  <c r="E285" i="140"/>
  <c r="D285" i="140"/>
  <c r="C285" i="140"/>
  <c r="G282" i="140"/>
  <c r="F282" i="140"/>
  <c r="E282" i="140"/>
  <c r="D282" i="140"/>
  <c r="C282" i="140"/>
  <c r="C280" i="140"/>
  <c r="C275" i="140" s="1"/>
  <c r="C278" i="140"/>
  <c r="G277" i="140"/>
  <c r="F277" i="140"/>
  <c r="E277" i="140"/>
  <c r="D277" i="140"/>
  <c r="G276" i="140"/>
  <c r="F276" i="140"/>
  <c r="E276" i="140"/>
  <c r="D276" i="140"/>
  <c r="C276" i="140"/>
  <c r="G275" i="140"/>
  <c r="G264" i="140" s="1"/>
  <c r="F275" i="140"/>
  <c r="E275" i="140"/>
  <c r="D275" i="140"/>
  <c r="G274" i="140"/>
  <c r="F274" i="140"/>
  <c r="E274" i="140"/>
  <c r="D274" i="140"/>
  <c r="C274" i="140"/>
  <c r="G273" i="140"/>
  <c r="G262" i="140" s="1"/>
  <c r="F273" i="140"/>
  <c r="E273" i="140"/>
  <c r="D273" i="140"/>
  <c r="C273" i="140"/>
  <c r="C262" i="140" s="1"/>
  <c r="G267" i="140"/>
  <c r="F267" i="140"/>
  <c r="E267" i="140"/>
  <c r="D267" i="140"/>
  <c r="C267" i="140"/>
  <c r="D266" i="140"/>
  <c r="G265" i="140"/>
  <c r="F265" i="140"/>
  <c r="E265" i="140"/>
  <c r="D265" i="140"/>
  <c r="C265" i="140"/>
  <c r="G263" i="140"/>
  <c r="H258" i="140"/>
  <c r="H191" i="140" s="1"/>
  <c r="G258" i="140"/>
  <c r="G191" i="140" s="1"/>
  <c r="F258" i="140"/>
  <c r="F191" i="140" s="1"/>
  <c r="E258" i="140"/>
  <c r="E191" i="140" s="1"/>
  <c r="D258" i="140"/>
  <c r="C258" i="140"/>
  <c r="C191" i="140" s="1"/>
  <c r="H250" i="140"/>
  <c r="G232" i="140"/>
  <c r="G187" i="140" s="1"/>
  <c r="F232" i="140"/>
  <c r="E232" i="140"/>
  <c r="D232" i="140"/>
  <c r="C232" i="140"/>
  <c r="C187" i="140" s="1"/>
  <c r="G227" i="140"/>
  <c r="F227" i="140"/>
  <c r="E227" i="140"/>
  <c r="D227" i="140"/>
  <c r="C227" i="140"/>
  <c r="G190" i="140"/>
  <c r="G185" i="140" s="1"/>
  <c r="F190" i="140"/>
  <c r="E190" i="140"/>
  <c r="C190" i="140"/>
  <c r="F199" i="140"/>
  <c r="J199" i="140"/>
  <c r="I199" i="140"/>
  <c r="H199" i="140"/>
  <c r="G199" i="140"/>
  <c r="C199" i="140"/>
  <c r="G194" i="140"/>
  <c r="F194" i="140"/>
  <c r="E194" i="140"/>
  <c r="D194" i="140"/>
  <c r="C194" i="140"/>
  <c r="J192" i="140"/>
  <c r="I192" i="140"/>
  <c r="I189" i="140" s="1"/>
  <c r="H192" i="140"/>
  <c r="H189" i="140" s="1"/>
  <c r="G192" i="140"/>
  <c r="G189" i="140" s="1"/>
  <c r="F192" i="140"/>
  <c r="F189" i="140" s="1"/>
  <c r="E192" i="140"/>
  <c r="E189" i="140" s="1"/>
  <c r="D192" i="140"/>
  <c r="D189" i="140" s="1"/>
  <c r="C192" i="140"/>
  <c r="C189" i="140" s="1"/>
  <c r="J191" i="140"/>
  <c r="I191" i="140"/>
  <c r="D191" i="140"/>
  <c r="J189" i="140"/>
  <c r="G188" i="140"/>
  <c r="F188" i="140"/>
  <c r="E188" i="140"/>
  <c r="D188" i="140"/>
  <c r="C188" i="140"/>
  <c r="D187" i="140"/>
  <c r="G186" i="140"/>
  <c r="F186" i="140"/>
  <c r="E186" i="140"/>
  <c r="D186" i="140"/>
  <c r="C186" i="140"/>
  <c r="J182" i="140"/>
  <c r="I182" i="140"/>
  <c r="H182" i="140"/>
  <c r="G182" i="140"/>
  <c r="F182" i="140"/>
  <c r="E182" i="140"/>
  <c r="D182" i="140"/>
  <c r="C182" i="140"/>
  <c r="G180" i="140"/>
  <c r="F180" i="140"/>
  <c r="E180" i="140"/>
  <c r="D180" i="140"/>
  <c r="C180" i="140"/>
  <c r="G179" i="140"/>
  <c r="F179" i="140"/>
  <c r="E179" i="140"/>
  <c r="D179" i="140"/>
  <c r="C179" i="140"/>
  <c r="G158" i="140"/>
  <c r="F158" i="140"/>
  <c r="E158" i="140"/>
  <c r="D158" i="140"/>
  <c r="K158" i="140" s="1"/>
  <c r="C158" i="140"/>
  <c r="C64" i="140" s="1"/>
  <c r="C60" i="140" s="1"/>
  <c r="J157" i="140"/>
  <c r="I157" i="140"/>
  <c r="H157" i="140"/>
  <c r="G157" i="140"/>
  <c r="F157" i="140"/>
  <c r="E157" i="140"/>
  <c r="D157" i="140"/>
  <c r="C157" i="140"/>
  <c r="C155" i="140" s="1"/>
  <c r="J156" i="140"/>
  <c r="I156" i="140"/>
  <c r="H156" i="140"/>
  <c r="J152" i="140"/>
  <c r="I152" i="140"/>
  <c r="H152" i="140"/>
  <c r="G152" i="140"/>
  <c r="F152" i="140"/>
  <c r="E152" i="140"/>
  <c r="D152" i="140"/>
  <c r="C152" i="140"/>
  <c r="J149" i="140"/>
  <c r="I149" i="140"/>
  <c r="H149" i="140"/>
  <c r="G149" i="140"/>
  <c r="F149" i="140"/>
  <c r="E149" i="140"/>
  <c r="D149" i="140"/>
  <c r="C149" i="140"/>
  <c r="J148" i="140"/>
  <c r="I148" i="140"/>
  <c r="H148" i="140"/>
  <c r="G148" i="140"/>
  <c r="F148" i="140"/>
  <c r="E148" i="140"/>
  <c r="D148" i="140"/>
  <c r="C148" i="140"/>
  <c r="J147" i="140"/>
  <c r="J146" i="140" s="1"/>
  <c r="J62" i="140" s="1"/>
  <c r="J60" i="140" s="1"/>
  <c r="I147" i="140"/>
  <c r="I146" i="140" s="1"/>
  <c r="I62" i="140" s="1"/>
  <c r="I60" i="140" s="1"/>
  <c r="H147" i="140"/>
  <c r="G147" i="140"/>
  <c r="G146" i="140" s="1"/>
  <c r="G62" i="140" s="1"/>
  <c r="G60" i="140" s="1"/>
  <c r="F147" i="140"/>
  <c r="F146" i="140" s="1"/>
  <c r="F62" i="140" s="1"/>
  <c r="F60" i="140" s="1"/>
  <c r="E147" i="140"/>
  <c r="D147" i="140"/>
  <c r="C147" i="140"/>
  <c r="C146" i="140" s="1"/>
  <c r="C62" i="140" s="1"/>
  <c r="C142" i="140"/>
  <c r="C138" i="140"/>
  <c r="C134" i="140"/>
  <c r="C130" i="140"/>
  <c r="C125" i="140"/>
  <c r="C120" i="140"/>
  <c r="C116" i="140"/>
  <c r="C112" i="140"/>
  <c r="C108" i="140"/>
  <c r="C103" i="140"/>
  <c r="C99" i="140"/>
  <c r="C96" i="140"/>
  <c r="C92" i="140"/>
  <c r="C88" i="140"/>
  <c r="C84" i="140"/>
  <c r="C81" i="140"/>
  <c r="C77" i="140"/>
  <c r="C73" i="140"/>
  <c r="C70" i="140"/>
  <c r="C67" i="140"/>
  <c r="J57" i="140"/>
  <c r="I57" i="140"/>
  <c r="H57" i="140"/>
  <c r="G57" i="140"/>
  <c r="F57" i="140"/>
  <c r="E57" i="140"/>
  <c r="D57" i="140"/>
  <c r="C57" i="140"/>
  <c r="J53" i="140"/>
  <c r="I53" i="140"/>
  <c r="H53" i="140"/>
  <c r="G53" i="140"/>
  <c r="F53" i="140"/>
  <c r="E53" i="140"/>
  <c r="D53" i="140"/>
  <c r="C53" i="140"/>
  <c r="J52" i="140"/>
  <c r="I52" i="140"/>
  <c r="H52" i="140"/>
  <c r="G52" i="140"/>
  <c r="F52" i="140"/>
  <c r="E52" i="140"/>
  <c r="D52" i="140"/>
  <c r="C52" i="140"/>
  <c r="J51" i="140"/>
  <c r="J49" i="140" s="1"/>
  <c r="I51" i="140"/>
  <c r="I49" i="140" s="1"/>
  <c r="I32" i="140" s="1"/>
  <c r="I1" i="140" s="1"/>
  <c r="H51" i="140"/>
  <c r="H49" i="140" s="1"/>
  <c r="G51" i="140"/>
  <c r="G49" i="140" s="1"/>
  <c r="F51" i="140"/>
  <c r="F49" i="140" s="1"/>
  <c r="E51" i="140"/>
  <c r="E49" i="140" s="1"/>
  <c r="D51" i="140"/>
  <c r="C51" i="140"/>
  <c r="J50" i="140"/>
  <c r="I50" i="140"/>
  <c r="H50" i="140"/>
  <c r="G50" i="140"/>
  <c r="F50" i="140"/>
  <c r="E50" i="140"/>
  <c r="D50" i="140"/>
  <c r="C50" i="140"/>
  <c r="C49" i="140" s="1"/>
  <c r="C48" i="140"/>
  <c r="C47" i="140" s="1"/>
  <c r="J47" i="140"/>
  <c r="I47" i="140"/>
  <c r="H47" i="140"/>
  <c r="G47" i="140"/>
  <c r="F47" i="140"/>
  <c r="E47" i="140"/>
  <c r="D47" i="140"/>
  <c r="G43" i="140"/>
  <c r="F43" i="140"/>
  <c r="E43" i="140"/>
  <c r="D43" i="140"/>
  <c r="C43" i="140"/>
  <c r="J40" i="140"/>
  <c r="J38" i="140" s="1"/>
  <c r="I40" i="140"/>
  <c r="H40" i="140"/>
  <c r="G40" i="140"/>
  <c r="F40" i="140"/>
  <c r="E40" i="140"/>
  <c r="D40" i="140"/>
  <c r="C40" i="140"/>
  <c r="G39" i="140"/>
  <c r="F39" i="140"/>
  <c r="E39" i="140"/>
  <c r="D39" i="140"/>
  <c r="C39" i="140"/>
  <c r="I38" i="140"/>
  <c r="H38" i="140"/>
  <c r="C37" i="140"/>
  <c r="C36" i="140"/>
  <c r="C35" i="140"/>
  <c r="C16" i="140"/>
  <c r="C9" i="140"/>
  <c r="J8" i="140"/>
  <c r="I8" i="140"/>
  <c r="H8" i="140"/>
  <c r="G8" i="140"/>
  <c r="F8" i="140"/>
  <c r="E8" i="140"/>
  <c r="D8" i="140"/>
  <c r="C8" i="140"/>
  <c r="F185" i="140" l="1"/>
  <c r="J32" i="140"/>
  <c r="J1" i="140" s="1"/>
  <c r="E146" i="140"/>
  <c r="K147" i="140"/>
  <c r="K148" i="140"/>
  <c r="D49" i="140"/>
  <c r="K49" i="140" s="1"/>
  <c r="K51" i="140"/>
  <c r="K52" i="140"/>
  <c r="K397" i="140"/>
  <c r="K227" i="140"/>
  <c r="D482" i="140"/>
  <c r="K482" i="140" s="1"/>
  <c r="K402" i="140"/>
  <c r="E310" i="140"/>
  <c r="C482" i="140"/>
  <c r="D263" i="140"/>
  <c r="C178" i="140"/>
  <c r="E264" i="140"/>
  <c r="C312" i="140"/>
  <c r="C310" i="140" s="1"/>
  <c r="D429" i="140"/>
  <c r="E38" i="140"/>
  <c r="J155" i="140"/>
  <c r="D262" i="140"/>
  <c r="F262" i="140"/>
  <c r="C277" i="140"/>
  <c r="C263" i="140"/>
  <c r="F312" i="140"/>
  <c r="F310" i="140" s="1"/>
  <c r="F32" i="140" s="1"/>
  <c r="F1" i="140" s="1"/>
  <c r="C429" i="140"/>
  <c r="D484" i="140"/>
  <c r="G495" i="140"/>
  <c r="F271" i="140"/>
  <c r="F38" i="140"/>
  <c r="D38" i="140"/>
  <c r="F263" i="140"/>
  <c r="E296" i="140"/>
  <c r="E412" i="140"/>
  <c r="K412" i="140" s="1"/>
  <c r="E448" i="140"/>
  <c r="C264" i="140"/>
  <c r="F412" i="140"/>
  <c r="C447" i="140"/>
  <c r="C503" i="140"/>
  <c r="C185" i="140"/>
  <c r="I155" i="140"/>
  <c r="E199" i="140"/>
  <c r="D264" i="140"/>
  <c r="C296" i="140"/>
  <c r="G296" i="140"/>
  <c r="F429" i="140"/>
  <c r="D448" i="140"/>
  <c r="D446" i="140" s="1"/>
  <c r="F264" i="140"/>
  <c r="G429" i="140"/>
  <c r="F467" i="140"/>
  <c r="C484" i="140"/>
  <c r="E317" i="140"/>
  <c r="C38" i="140"/>
  <c r="D146" i="140"/>
  <c r="D62" i="140" s="1"/>
  <c r="H155" i="140"/>
  <c r="F187" i="140"/>
  <c r="E271" i="140"/>
  <c r="F296" i="140"/>
  <c r="C412" i="140"/>
  <c r="G412" i="140"/>
  <c r="C33" i="140"/>
  <c r="E262" i="140"/>
  <c r="D271" i="140"/>
  <c r="H146" i="140"/>
  <c r="H62" i="140" s="1"/>
  <c r="H60" i="140" s="1"/>
  <c r="H32" i="140" s="1"/>
  <c r="H1" i="140" s="1"/>
  <c r="C448" i="140"/>
  <c r="C446" i="140" s="1"/>
  <c r="C459" i="140"/>
  <c r="D199" i="140"/>
  <c r="C271" i="140"/>
  <c r="G271" i="140"/>
  <c r="G312" i="140"/>
  <c r="G310" i="140" s="1"/>
  <c r="G32" i="140" s="1"/>
  <c r="G1" i="140" s="1"/>
  <c r="G38" i="140"/>
  <c r="E187" i="140"/>
  <c r="E185" i="140" s="1"/>
  <c r="D190" i="140"/>
  <c r="K190" i="140" s="1"/>
  <c r="E263" i="140"/>
  <c r="D312" i="140"/>
  <c r="K312" i="140" s="1"/>
  <c r="D317" i="140"/>
  <c r="E429" i="140"/>
  <c r="G448" i="140"/>
  <c r="F484" i="140"/>
  <c r="E459" i="140"/>
  <c r="D467" i="140"/>
  <c r="D185" i="140" l="1"/>
  <c r="E62" i="140"/>
  <c r="K146" i="140"/>
  <c r="K185" i="140"/>
  <c r="K187" i="140"/>
  <c r="D310" i="140"/>
  <c r="K310" i="140" s="1"/>
  <c r="C32" i="140"/>
  <c r="C1" i="140" s="1"/>
  <c r="C261" i="140"/>
  <c r="K62" i="140" l="1"/>
  <c r="E60" i="140"/>
  <c r="D32" i="140"/>
  <c r="K60" i="140" l="1"/>
  <c r="E32" i="140"/>
  <c r="E1" i="140" s="1"/>
  <c r="D1" i="140"/>
  <c r="K32" i="140" l="1"/>
</calcChain>
</file>

<file path=xl/sharedStrings.xml><?xml version="1.0" encoding="utf-8"?>
<sst xmlns="http://schemas.openxmlformats.org/spreadsheetml/2006/main" count="3508" uniqueCount="536">
  <si>
    <t>Politia locala</t>
  </si>
  <si>
    <t>TOTAL CHELTUIELI</t>
  </si>
  <si>
    <t>cheltuieli de personal</t>
  </si>
  <si>
    <t>AUTORITATE PUBLICA SI ACTIUNI EXTERNE</t>
  </si>
  <si>
    <t>cheltuieli cu bunuri si servici</t>
  </si>
  <si>
    <t>cheltuieli de capital(inclusiv dotari)</t>
  </si>
  <si>
    <t>ALTE SERVICII PUBLICE GENERALE</t>
  </si>
  <si>
    <t>TRANZACTII PRIVIND DATORIA PUBLICA SI IMPRUMUTURI</t>
  </si>
  <si>
    <t>ORDINE PUBLICA SI SIGURANTA NATIONALA</t>
  </si>
  <si>
    <t>bunuri si servicii din care:</t>
  </si>
  <si>
    <t>SANATATE</t>
  </si>
  <si>
    <t xml:space="preserve">cheltuieli de personal </t>
  </si>
  <si>
    <t xml:space="preserve">bunuri si servicii </t>
  </si>
  <si>
    <t>cheltuieli de capital</t>
  </si>
  <si>
    <t>asistenta sociala</t>
  </si>
  <si>
    <t>ajutoare de urgenta</t>
  </si>
  <si>
    <t>Cantina de ajutor social</t>
  </si>
  <si>
    <t xml:space="preserve">Alimentare cu apa </t>
  </si>
  <si>
    <t>PROTECTIA MEDIULUI</t>
  </si>
  <si>
    <t>Canalizare si tratarea apelor reziduale</t>
  </si>
  <si>
    <t>TRANSPORTURI</t>
  </si>
  <si>
    <t>- bunuri si servicii</t>
  </si>
  <si>
    <t>- cheltuieli de capital</t>
  </si>
  <si>
    <t>Gradinita cu program prelungit nr.1 Tara Copilariei</t>
  </si>
  <si>
    <t>Gradinita cu program prelungit nr.2 Rostogol</t>
  </si>
  <si>
    <t>Gradinita cu program prelungit nr.3 Amicii</t>
  </si>
  <si>
    <t>Gradinita cu program prelungit nr.4 Step by step</t>
  </si>
  <si>
    <t>Gradinita cu program prelungit nr.5 Aricel</t>
  </si>
  <si>
    <t>Gimnaziul Carol I</t>
  </si>
  <si>
    <t xml:space="preserve">- bunuri si servicii </t>
  </si>
  <si>
    <t>Colegiul tehnic Stefan Banulescu</t>
  </si>
  <si>
    <t>Liceul teoretic Mihai Eminescu</t>
  </si>
  <si>
    <t>Colegiul National Barbu Stirbei</t>
  </si>
  <si>
    <t>Grup scolar Dan Mateescu</t>
  </si>
  <si>
    <t>cheltuieli cu bunuri si servici din care:</t>
  </si>
  <si>
    <t>Scoala  gimnaziala nr.5 Nicolae Titulescu</t>
  </si>
  <si>
    <t>Scoala gimnaziala  nr.8 Mircea Voda</t>
  </si>
  <si>
    <t>Gradinita cu program prelungit nr.9 Voinicel</t>
  </si>
  <si>
    <t>Scoala gimnaziala nr.9 Constantin Brancoveanu</t>
  </si>
  <si>
    <t>Scoala cu clasele I-VIII  Mihai Viteazul</t>
  </si>
  <si>
    <t>Scoala  gimnaziala nr.11 Tudor Vladimirescu</t>
  </si>
  <si>
    <t>65.02.04.02</t>
  </si>
  <si>
    <t>Liceul Danubius</t>
  </si>
  <si>
    <t>salarii-asistenti personali ai pers.cu handicap</t>
  </si>
  <si>
    <t>cheltuieli de capital din care:</t>
  </si>
  <si>
    <t>cheltuieli cu bunuri si servicii din care:</t>
  </si>
  <si>
    <t>TOTAL VENITURI DIN CARE:</t>
  </si>
  <si>
    <t>00 01</t>
  </si>
  <si>
    <t>1. Sume defalcate din TVA pentru finantarea cheltuielilor descentralizate la nivelul municipiilor din care:</t>
  </si>
  <si>
    <t>•finantarea cheltuielilor cu formarea continua si evaluarea personalului, cheltuieli cu evaluarea periodica interna a elevilor, cheltuieli materiale si pentru servicii, precum si  cheltuieli cu intretinerea curenta din  institutiile de invatamant preuniversitar de stat</t>
  </si>
  <si>
    <t>•finantarea drepturilor asistentilor personali ai persoanelor cu handicap grav sau indemnizatiei lunare</t>
  </si>
  <si>
    <t>Asistenta sociala in caz de invaliditate (asist.personali pentru</t>
  </si>
  <si>
    <t>cheltuieli de capital, din care:</t>
  </si>
  <si>
    <t>Colegiul Economic</t>
  </si>
  <si>
    <t>CAPITOL</t>
  </si>
  <si>
    <t>INDICATORI</t>
  </si>
  <si>
    <t>S.P.Evidenta persoanelor</t>
  </si>
  <si>
    <t>cheltuieli cu bunuri si servicii</t>
  </si>
  <si>
    <t>11 00 02</t>
  </si>
  <si>
    <t>11 00 06</t>
  </si>
  <si>
    <t>04 00 01</t>
  </si>
  <si>
    <t>51.00/.10</t>
  </si>
  <si>
    <t>51.00/.20</t>
  </si>
  <si>
    <t>54.00</t>
  </si>
  <si>
    <t>54.00/.10</t>
  </si>
  <si>
    <t>54.00/.20</t>
  </si>
  <si>
    <t>55.00</t>
  </si>
  <si>
    <t>61.00</t>
  </si>
  <si>
    <t>61.00.03.04</t>
  </si>
  <si>
    <t>61.00./.10</t>
  </si>
  <si>
    <t>61.00./.20</t>
  </si>
  <si>
    <t>61.00.05</t>
  </si>
  <si>
    <t>61.00.05/20</t>
  </si>
  <si>
    <t>65.00</t>
  </si>
  <si>
    <t>65.00/.20</t>
  </si>
  <si>
    <t>65.00/.71</t>
  </si>
  <si>
    <t>65.00.03.01</t>
  </si>
  <si>
    <t>65.00.20</t>
  </si>
  <si>
    <t>65.02.00.01</t>
  </si>
  <si>
    <t>65.00.03.02</t>
  </si>
  <si>
    <t>65.00.50</t>
  </si>
  <si>
    <t>65.00.04.02</t>
  </si>
  <si>
    <t>66.00</t>
  </si>
  <si>
    <t>66.00.50.50</t>
  </si>
  <si>
    <t>67.00</t>
  </si>
  <si>
    <t>67.00/.10</t>
  </si>
  <si>
    <t>67.00/20</t>
  </si>
  <si>
    <t>67.00/50</t>
  </si>
  <si>
    <t>67.00/.71</t>
  </si>
  <si>
    <t>67.00.05.01</t>
  </si>
  <si>
    <t>67.00.05.03</t>
  </si>
  <si>
    <t>67.00.05</t>
  </si>
  <si>
    <t xml:space="preserve">Servicii  recreative si sportive </t>
  </si>
  <si>
    <t>Intretinere gradini publice,parcuri,zone verzi -SP Pavaje spatii verzi</t>
  </si>
  <si>
    <t>Intretinere gradini publice,parcuri,zone verzi -P.M.C.</t>
  </si>
  <si>
    <t>Intretinere gradini publice,parcuri,zone verzi  Complex  Agrement Zoo</t>
  </si>
  <si>
    <t>67.00.50</t>
  </si>
  <si>
    <t>68.00</t>
  </si>
  <si>
    <t>ASIGURARI SI ASISTENTA SOCIALA</t>
  </si>
  <si>
    <t>68.00/.10</t>
  </si>
  <si>
    <t>68.00/.20</t>
  </si>
  <si>
    <t>68.00/.57</t>
  </si>
  <si>
    <t>68.00.04</t>
  </si>
  <si>
    <t>68.00.05.02</t>
  </si>
  <si>
    <t>68.00.15.01</t>
  </si>
  <si>
    <t>Ajutor social din care:</t>
  </si>
  <si>
    <t>68.00.15.02</t>
  </si>
  <si>
    <t>68.00.50</t>
  </si>
  <si>
    <t>70.00</t>
  </si>
  <si>
    <t>70.00.10</t>
  </si>
  <si>
    <t>70.00.20</t>
  </si>
  <si>
    <t>70.00.71</t>
  </si>
  <si>
    <t>70.00.03</t>
  </si>
  <si>
    <t>LOCUINTE,SERVICII SI DEZVOLTARE   PUBLICA</t>
  </si>
  <si>
    <t>Locuinte-  PMC</t>
  </si>
  <si>
    <t>70.00.03.30</t>
  </si>
  <si>
    <t>70.00.05.01</t>
  </si>
  <si>
    <t>70.00.06</t>
  </si>
  <si>
    <t>70.00.07</t>
  </si>
  <si>
    <t>70.00.50</t>
  </si>
  <si>
    <t>74.00</t>
  </si>
  <si>
    <t>74.00/.10</t>
  </si>
  <si>
    <t>74.00/.20</t>
  </si>
  <si>
    <t>74.00/.71</t>
  </si>
  <si>
    <t>74.00.05.02</t>
  </si>
  <si>
    <t>Salubritate-S.P.Caini fara stapan</t>
  </si>
  <si>
    <t>Colectarea,tratarea si distrugerea deseurilor</t>
  </si>
  <si>
    <t>74.00.06</t>
  </si>
  <si>
    <t>84.00</t>
  </si>
  <si>
    <t>84.00/.10</t>
  </si>
  <si>
    <t>84.00/.20</t>
  </si>
  <si>
    <t>84.00/.71</t>
  </si>
  <si>
    <t>Strazi-    S.P.Pavaje Spatii verzi</t>
  </si>
  <si>
    <t>84.00.03.03</t>
  </si>
  <si>
    <t>Strazi -  PMC</t>
  </si>
  <si>
    <t>51.00.01.03</t>
  </si>
  <si>
    <t>cheltuieli de capital-PMC total din care:</t>
  </si>
  <si>
    <t>Titlul I salarii asistenti scolari si comunitari</t>
  </si>
  <si>
    <t>84.00./20</t>
  </si>
  <si>
    <t>70.00.03.30/71</t>
  </si>
  <si>
    <t>68.00/71</t>
  </si>
  <si>
    <t>rambursare subimprumut SAMTID</t>
  </si>
  <si>
    <t>70.00.81</t>
  </si>
  <si>
    <t xml:space="preserve">cheltuieli de capital </t>
  </si>
  <si>
    <t>61.00.05/71</t>
  </si>
  <si>
    <t>84.00/71</t>
  </si>
  <si>
    <t>65.00.71</t>
  </si>
  <si>
    <t>D.A.S.</t>
  </si>
  <si>
    <t>Titlul I salarii</t>
  </si>
  <si>
    <t>66.00.10</t>
  </si>
  <si>
    <t>66.00.50.57</t>
  </si>
  <si>
    <t>3.Cote defalcate din impozitul pe venit</t>
  </si>
  <si>
    <t>70.00.05./81</t>
  </si>
  <si>
    <t>70.00.06/71</t>
  </si>
  <si>
    <t>74.00.50</t>
  </si>
  <si>
    <t>Lucrari de  extindere retele gaze naturale in municipiu</t>
  </si>
  <si>
    <t>67.00.50/71</t>
  </si>
  <si>
    <t xml:space="preserve"> = salarii ,sporuri,indemnizatii si alte drepturi salariale in bani si contributii aferente</t>
  </si>
  <si>
    <t>finantarea invatamantului particular sau confesional total ,din care:</t>
  </si>
  <si>
    <t xml:space="preserve">  = cheltuieli cu bunuri si servicii pentru intretinere curenta a unitatii de invatamant</t>
  </si>
  <si>
    <t>11 00  09</t>
  </si>
  <si>
    <t>burse elevi</t>
  </si>
  <si>
    <t>65.00.59</t>
  </si>
  <si>
    <t>Asistenti personali-indemnizatii</t>
  </si>
  <si>
    <t>68.05.02.01.01</t>
  </si>
  <si>
    <t>DAS-aparat propriu</t>
  </si>
  <si>
    <t>Centrul comunitar Obor Nou</t>
  </si>
  <si>
    <t>Adapost de noapte</t>
  </si>
  <si>
    <t>Alte cheltuieli in domeniul asigurarilor si asistentei sociale Total din care:</t>
  </si>
  <si>
    <t xml:space="preserve">Iluminatul public si electrificari </t>
  </si>
  <si>
    <t xml:space="preserve">cheltuieli de capital-dotari </t>
  </si>
  <si>
    <t xml:space="preserve">cheltuieli cu bunuri si servicii </t>
  </si>
  <si>
    <t>P.M.C.-transport donatori sange+alte persoane</t>
  </si>
  <si>
    <t>65/57.02.03</t>
  </si>
  <si>
    <t xml:space="preserve">  - asistenta sociala/ajutoare sociale in numerar</t>
  </si>
  <si>
    <t>65.00.57</t>
  </si>
  <si>
    <t>dobanzi leasing(30.03.05)</t>
  </si>
  <si>
    <t>cheltuieli cu dobanzile</t>
  </si>
  <si>
    <t>84.00/.30</t>
  </si>
  <si>
    <t>•finantarea cheltuielilor de functionare  a caminelor ptr.persoane varstnice(OG14)</t>
  </si>
  <si>
    <t>Implementarea Strategiei pentru Integritate  a Primariei Municipiului Calarasi</t>
  </si>
  <si>
    <t>65.00.58</t>
  </si>
  <si>
    <t>• plata stimulent educational Lg.248/2015</t>
  </si>
  <si>
    <t>• drepturile copiilor cu cerinte educationale speciale integrati in invatam .de masa</t>
  </si>
  <si>
    <t>subvetie transport local</t>
  </si>
  <si>
    <t>84. 00.40</t>
  </si>
  <si>
    <t>proiecte cu finantare din FEN</t>
  </si>
  <si>
    <t>54.00.50/20</t>
  </si>
  <si>
    <t>cheltuieli de capital (leasing)</t>
  </si>
  <si>
    <t>cheltuieli de capital -dotari</t>
  </si>
  <si>
    <t>S.P.C.T. -  A.F.L.   Total din care:</t>
  </si>
  <si>
    <t>cheltuieli de capital-conform lista proprie</t>
  </si>
  <si>
    <t xml:space="preserve">cheltuieli de capital  </t>
  </si>
  <si>
    <t>cheltuieli de capital(rate leasing)</t>
  </si>
  <si>
    <t>Subventii pentru sanatate</t>
  </si>
  <si>
    <t>42 41</t>
  </si>
  <si>
    <t>INVATAMANT  DE STAT ( 20 institutii)</t>
  </si>
  <si>
    <t>65/57.02.02</t>
  </si>
  <si>
    <t>• plata abonament transport elevi</t>
  </si>
  <si>
    <t>Alimentare cu gaze naturale in localitati</t>
  </si>
  <si>
    <t>Montat guri scurgere in municipiul Calarasi</t>
  </si>
  <si>
    <t>51.  00/59</t>
  </si>
  <si>
    <t>Achizitionare  si montare  limitatoare de viteza</t>
  </si>
  <si>
    <t>Intretinere placute strazi si imobile</t>
  </si>
  <si>
    <t>Achizitionat si montat  indicatoare rutiere</t>
  </si>
  <si>
    <t>sume aferente persoanelor cu handicap neincadrate</t>
  </si>
  <si>
    <t>68.00/59</t>
  </si>
  <si>
    <t>67.00/59</t>
  </si>
  <si>
    <t>84.00./59</t>
  </si>
  <si>
    <t>70. 00 .59</t>
  </si>
  <si>
    <t>Titlul XI sume aferente persoanelor cu handicap neincadrate</t>
  </si>
  <si>
    <t>Servicii dirigentie de santier pentru lucrari de drumuri</t>
  </si>
  <si>
    <t>Cheltuieli de capital PMC din care:</t>
  </si>
  <si>
    <t>48.  00</t>
  </si>
  <si>
    <t>cheltuieli proiecte cu finantare FEN</t>
  </si>
  <si>
    <t>66.00/59</t>
  </si>
  <si>
    <t xml:space="preserve">  - bunuri si servicii </t>
  </si>
  <si>
    <t>Caminul de batrani</t>
  </si>
  <si>
    <t>84. 00.81</t>
  </si>
  <si>
    <t>cheltuieli de capital-leasing  dotari</t>
  </si>
  <si>
    <t>Alte evenimente si servicii</t>
  </si>
  <si>
    <t>persoane cu handicap grav) total  din care:</t>
  </si>
  <si>
    <t xml:space="preserve"> = salarii, sporuri, indemnizatii si alte drepturi salariale in bani si contributii aferente</t>
  </si>
  <si>
    <t>CULTURA , RECREERE , RELIGIE</t>
  </si>
  <si>
    <t>Servicii dirigentie de santier pentru instalatii electrice</t>
  </si>
  <si>
    <t>51.00/.71</t>
  </si>
  <si>
    <t>04 00 05</t>
  </si>
  <si>
    <t xml:space="preserve">Apa si canal pluvial </t>
  </si>
  <si>
    <t>Taxe OCPI</t>
  </si>
  <si>
    <t>Taxe notariale</t>
  </si>
  <si>
    <t>Servicii arpentaj</t>
  </si>
  <si>
    <t>Servicii suport tehnic intocmire documentatie in vederea intabularii dreptului de proprietate a bunurilor proprietate UAT Municipiul Calarasi</t>
  </si>
  <si>
    <t xml:space="preserve">Servicii evaluari, reevaluari si actualizari la evaluari de  imobile </t>
  </si>
  <si>
    <t>15 august-Ziua Marinei</t>
  </si>
  <si>
    <t>Actiuni in cadrul parteneriatelor incheiate de primarie +materiale reprezent.</t>
  </si>
  <si>
    <t>Intretinere  foisoare</t>
  </si>
  <si>
    <t>S.P.Piete si Oboare</t>
  </si>
  <si>
    <t>04 00 04</t>
  </si>
  <si>
    <t>bunuri si servicii</t>
  </si>
  <si>
    <t>Sume din cota de 6% din impozitul pe venit repartizata de Consiliul Judetean Calarasi</t>
  </si>
  <si>
    <t>Sume din cota de 14% din impozitul pe venit pentru echilibrarea bugetelor locale</t>
  </si>
  <si>
    <t>Invatamant particular sau confesional TOTAL din care:</t>
  </si>
  <si>
    <t>Servicii topografice</t>
  </si>
  <si>
    <t>Consultanta tehnica si servicii dirigentie de santier -apa,canalizare,constructii civile</t>
  </si>
  <si>
    <t>Servii asistenta tehnica antemasuratori devize</t>
  </si>
  <si>
    <t>Avize punere in valoare si depozitat material lemnos</t>
  </si>
  <si>
    <t xml:space="preserve"> Energie electrica-iluminatul public in municipiul Calarasi</t>
  </si>
  <si>
    <t xml:space="preserve"> Intretinere semafoare</t>
  </si>
  <si>
    <t>Rambursare rata  subimprumut - Program SAMTID</t>
  </si>
  <si>
    <t>Taxe,avize,acorduri</t>
  </si>
  <si>
    <t>Intretinere indicatoare rutiere</t>
  </si>
  <si>
    <t>1 Decembrie  Ziua Nationala a Romaniei</t>
  </si>
  <si>
    <t>84. 00/58</t>
  </si>
  <si>
    <t>74.00.58</t>
  </si>
  <si>
    <t>cheltuieli proiecte cu finantare FEN din care:</t>
  </si>
  <si>
    <t>Liceul tenologic transportuti AUTO</t>
  </si>
  <si>
    <t>Protectia civila si protectia contra incendiilor( ISU)</t>
  </si>
  <si>
    <t>Administratia Cimitirelor</t>
  </si>
  <si>
    <t>ALTE CHELTUIELI IN DOMENIUL  INVATAMANTULUI-  PMC</t>
  </si>
  <si>
    <t>Trim III</t>
  </si>
  <si>
    <t>54.00/10</t>
  </si>
  <si>
    <t>65.00.50/58</t>
  </si>
  <si>
    <t>proiecte cu finantare din FEN -Total , din care:</t>
  </si>
  <si>
    <t>67.00.50./58</t>
  </si>
  <si>
    <t>Regenerarea spatiului urban din mun.Calarasi prin amenajarea spatiilor verzi din zona de</t>
  </si>
  <si>
    <t>vest si a spatiului verde din zona de locuit NAVROM</t>
  </si>
  <si>
    <t>Modernizare,reabilitare  si echiparea Colegiului Agricol'' SANDU ALDEA''</t>
  </si>
  <si>
    <t>Modernizare,reabilitare  si echiparea  Liceului DANUBIUS</t>
  </si>
  <si>
    <t xml:space="preserve">HELIKON/*  38 </t>
  </si>
  <si>
    <t>Proiect</t>
  </si>
  <si>
    <t>Cheltuieli de organizare si reprezentare ptr evenimente ,activitati de turism,vizite, delegatii,parteneriate</t>
  </si>
  <si>
    <t>Serviciul municipal pentru promovarea patrimoniului local(Muzeul) cheltuieli de capital</t>
  </si>
  <si>
    <t>Infiintare Centru pentru activitati educative si culturale in cartierul Livada</t>
  </si>
  <si>
    <t>Dezvoltarea infrastructurii educationale antepresc.si prescolara  din mun.Calarasi-Cresa saptamanala</t>
  </si>
  <si>
    <t xml:space="preserve"> Zilele Municipiului Calarasi,inclusiv Nunta de Aur si Ziua Internationala a persoanelor varstnice</t>
  </si>
  <si>
    <t xml:space="preserve">25 octombrie Ziua Armatei Romane </t>
  </si>
  <si>
    <t xml:space="preserve">22 Decembrie-Ziua Revolutiei </t>
  </si>
  <si>
    <t>Decembrie-Sarbatorile de iarna</t>
  </si>
  <si>
    <t xml:space="preserve">Reducerea emisiilor de carbon in mun.Calarasi prin modernizarea  infrastructurii cailor de rulare  a  transportului public local ( strada Bucuresti)                    </t>
  </si>
  <si>
    <t>Reducerea emisiilor de carbon in mun.Calarasi prin crearea unui spatiu urban pietonal multifunctional in zona centrala a municipiului Calarasi(pietonal)</t>
  </si>
  <si>
    <t>Imbunatatirea sigurantei navigabilitatii pe fluviul Dunarea in zona transfrontaliera Calarasi-Silistra(promenada)</t>
  </si>
  <si>
    <t>Sporirea gradului de mobilitate a populatiei  prin introducerea unui sistem integrat de mobilitate urbana alternativa, cu statii inteligente automatizate de biciclete in mun.Calarasi  POR 2014-2020</t>
  </si>
  <si>
    <t>Trim I</t>
  </si>
  <si>
    <t>Trim II</t>
  </si>
  <si>
    <t>Trim IV</t>
  </si>
  <si>
    <t>Estimari</t>
  </si>
  <si>
    <t>mii lei</t>
  </si>
  <si>
    <t>Alte cheltuieli cu sanatatea P.M.C.</t>
  </si>
  <si>
    <t xml:space="preserve">Servicii dezinfectie,dezinsectie,deratizare </t>
  </si>
  <si>
    <t>Tratament in aliniament</t>
  </si>
  <si>
    <t>Achizitionare ,montare si intretinere  parapeti protectie  pietoni</t>
  </si>
  <si>
    <t>Achizitionare si montare sisteme de ghidare(popici)</t>
  </si>
  <si>
    <t>Placute  de informare /avertizare ,platforme de colectare,zone verzi si parcuri</t>
  </si>
  <si>
    <t>Reparatii/intretinere mobilier stradal</t>
  </si>
  <si>
    <t>Achizitionare/intretinere si reparatii panouri lemn imprejmuire spatii verzi</t>
  </si>
  <si>
    <t>74.00.81</t>
  </si>
  <si>
    <t>Servicii ridicare, transport  si depozitare vehicule ce ocupa ilegal domeniu public/privat al mun.Calarasi</t>
  </si>
  <si>
    <t>x</t>
  </si>
  <si>
    <t xml:space="preserve">Servicii de vopsitorie mobilier urban </t>
  </si>
  <si>
    <t xml:space="preserve">proiecte cu finantare din FEN -Total </t>
  </si>
  <si>
    <t>65. 00.57</t>
  </si>
  <si>
    <t>Servicii de mentenanta suplimentara si servicii financiare - statii de  reincarcare automobile electrice</t>
  </si>
  <si>
    <t xml:space="preserve">Fond rezerva bugetara la dispozitia autoritatilor locale </t>
  </si>
  <si>
    <t>54.00.05</t>
  </si>
  <si>
    <t>Serviciul municipal pentru promovarea patrimoniului local(Muzeul+Posta Veche) cheltuieli intretinere si cheltuieli cu bunuri si servicii</t>
  </si>
  <si>
    <t>Salubrizare municipiu+DESZAPEZIRE</t>
  </si>
  <si>
    <t>70. 00.50/71</t>
  </si>
  <si>
    <t>65. 00.58</t>
  </si>
  <si>
    <t>ajutoare incalzire pentru consum combustibili solizi/petrolieri</t>
  </si>
  <si>
    <t>supliment energie pentru consum combustibili solizi/petrolieri</t>
  </si>
  <si>
    <t>Venituri proprii</t>
  </si>
  <si>
    <t>Lucrari de amenajare Piata UNIRII(Piata Centrala)</t>
  </si>
  <si>
    <t>Ziua de Boboteaza</t>
  </si>
  <si>
    <t>Marcaje rutiere</t>
  </si>
  <si>
    <t>Intretinere  panouri afisaj</t>
  </si>
  <si>
    <t>Ziua DUNARII</t>
  </si>
  <si>
    <t>Servicii muzica fanfara si muzica estrada+servicii adiacente si asistenta tehnica evenimente</t>
  </si>
  <si>
    <t>74.00.06/71</t>
  </si>
  <si>
    <t>proiect Pregatiti pentru viitor</t>
  </si>
  <si>
    <t>Servicii tehnice(dezmembrari,apartamentari, alipiri, schite cadastrale)</t>
  </si>
  <si>
    <t>Liceul  Agricol Sandu Aldea</t>
  </si>
  <si>
    <t>CIUFULICI  *56</t>
  </si>
  <si>
    <t>Amenajare loc de joaca Parc Caramidari</t>
  </si>
  <si>
    <t>Achizitionare si montare rame,capace camine</t>
  </si>
  <si>
    <t xml:space="preserve">Documentatie tehnica pentru lucrari de reparatii/ intretinere parcari si drumuri </t>
  </si>
  <si>
    <t>Extindere retea electrica de interes public Cartier Tineri zona 5</t>
  </si>
  <si>
    <t>65.00.55</t>
  </si>
  <si>
    <t>•finantarea masurilor de protectie de tip centre de zi si centre rezidentiale pentru persoane adulte cu handicap</t>
  </si>
  <si>
    <t>2. Sume defalcate din TVA pentru echilibrarea bugetelor locale,din care:</t>
  </si>
  <si>
    <t>•finantarea liceelor tehnologice cu profil predominant agricol</t>
  </si>
  <si>
    <t>Lucrari de amenajare loc de joaca cartier Mircea Voda</t>
  </si>
  <si>
    <t>Amenajare loc de joaca cartier Magureni</t>
  </si>
  <si>
    <t>Construire ''Sala de Educatie Fizica Scolara''in  mun.Calarasi,str.Prel.Bucuresti, nr.12,jud.Calarasi</t>
  </si>
  <si>
    <t>Realizare si modernizare in P.T., sediul Politiei locale,str. Musetelului nr.2A</t>
  </si>
  <si>
    <t>Reparatii iluminat public public pe str.Bucuresti (tr.Varianta Nord-str.Panduri)</t>
  </si>
  <si>
    <t>Expert cooptat pentru analiza ofertelor de concesiune a serviciului de iluminat public</t>
  </si>
  <si>
    <t>Reproiectare PT amenajare Piata UNIRII(Piata Centrala)</t>
  </si>
  <si>
    <t>65. 00. 58</t>
  </si>
  <si>
    <t>Servicii de coordonare in materie de  securitate  si sanatate in munca  ptr.santiere mobile si temporare</t>
  </si>
  <si>
    <t>Achizitionare si montat indicatoare rutiere de semnalizare, ghidare si informare pentru obiectivele publice de importanta culturala si turistice</t>
  </si>
  <si>
    <t>Achizitionare si montare oglinzi rutiere</t>
  </si>
  <si>
    <t>Documentatia tehnica obtinerea aviz ISU : ”Reabilitare termica a Gradinitei cu program prelungit Tara Copilariei</t>
  </si>
  <si>
    <t xml:space="preserve">Lucrari complementare pentru obiectivul:Reducerea emisiilor de carbon in mun.Calarasi prin crearea unui spatiu urban pietonal multifunctional in zona centrala a municipiului Calarasi(pietonal) </t>
  </si>
  <si>
    <t>Lucrari complementare pentru obiectivul : Modernizare si extindere  corp B Liceul Teoretic MIHAI EMINESCU</t>
  </si>
  <si>
    <t>Asigurarea utilitatilor pentru obiectivul: Construire Cresa Medie in Cartier Tineri prel. Sloboziei, nr. 70B, Municipiul Calarasi, judetul Calarasi</t>
  </si>
  <si>
    <t>Lucrari de scoatere a cioatelor</t>
  </si>
  <si>
    <r>
      <t xml:space="preserve">- </t>
    </r>
    <r>
      <rPr>
        <sz val="12"/>
        <rFont val="Times New Roman"/>
        <family val="1"/>
        <charset val="238"/>
      </rPr>
      <t>bunuri si servicii</t>
    </r>
  </si>
  <si>
    <t>Finantari nerambursabile din fonduri publice conform Legii nr.350/2005</t>
  </si>
  <si>
    <t>Reabilitare termica a Scolii gimnaziale Tudor Vladimirescu,Calarasi, POR 2014-2020</t>
  </si>
  <si>
    <t>X</t>
  </si>
  <si>
    <t xml:space="preserve"> Modernizare si extindere  corp B Liceul Teoretic MIHAI EMINESCU</t>
  </si>
  <si>
    <t xml:space="preserve"> ”Reabilitare termica a Gradinitei cu program prelungit Tara Copilariei</t>
  </si>
  <si>
    <t>Reabilitare termica Liceul Mihai Eminescu</t>
  </si>
  <si>
    <t>Sarbatoarea primaverii  1-8 Martie</t>
  </si>
  <si>
    <t xml:space="preserve">Imbunatatirea transp.public  de calatori in mun.Calarasi si cresterea performantelor acestuia prin crearea unui sistem inteligent de management al traficului si monitorizare video,bazat pe instrumente inovative si eficiente </t>
  </si>
  <si>
    <t>Reducerea emisiilor de CO2 in zona urbana prin construire terminal intermodal de transport  in zona vest(SIDERCA) POR 2014-2020</t>
  </si>
  <si>
    <t>Promovarea utilizarii mijloacelor alternative de mobilitate si a intermodalitatii in mun.Calarasi prin  amenajarea unei retele de  piste de biciclete</t>
  </si>
  <si>
    <t>Cresterea atractivitatii ,sigurantei si eficientei transportului public in municipiul Calarasi prin modernizarea acestui mod de transport(autobuze)</t>
  </si>
  <si>
    <t>Lucrări de înregistrare sistematică pe sectoare în extravilan și intravilan ,in vederea înscrierii</t>
  </si>
  <si>
    <t>acestora în sistemul integrat de cadastru și carte funciară, aparținând UAT-mun.Călărași</t>
  </si>
  <si>
    <t>Reabilitare Cimitirul Eroilor din Cimitirul Central</t>
  </si>
  <si>
    <t>Elaborarea studiilor de specialitate pentru obiectivul de investitii ''Reabilitare,modernizare,extindere si dotare cinematograf Victoria,bdul 1 Mai(Parc Central),mun.Calarasi,jud.Calarasi.</t>
  </si>
  <si>
    <t>Esalonare la plata a  obligatiilor catre Fondul de Mediu</t>
  </si>
  <si>
    <t>dobanzi  imprumut bancar   (art.30.01.01)</t>
  </si>
  <si>
    <t xml:space="preserve">rambursari credit </t>
  </si>
  <si>
    <t>rambursare imprumut</t>
  </si>
  <si>
    <t>Reabilitare infrastructura educationala pentru invat,anteprescolar si prescolar-Gradinita cu program prelungit STEP BY STEP</t>
  </si>
  <si>
    <t>65.00.50/71</t>
  </si>
  <si>
    <t>cheltuieli de capital-sirena electronica de alasrmare publica  si cofret comanda sirena electrica</t>
  </si>
  <si>
    <t xml:space="preserve">ANEXA NR.1 LA HCL </t>
  </si>
  <si>
    <t>BUGETUL PROPRIU AL MUNICIPIULUI  CALARASI  PE ANUL 2024 SI ESTIMARILE PENTRU ANII 2025-2027</t>
  </si>
  <si>
    <t>Prevederi trimestriale 2024</t>
  </si>
  <si>
    <t>cotizatii organisme</t>
  </si>
  <si>
    <t>Lucrari de anvelopare termica la  corpul de ateliere al Liceului Danubius</t>
  </si>
  <si>
    <t xml:space="preserve">Deviere conducta gaze naturale situata in bd.1Mai,tronson intrestr. Pompieri si str. Eroilor </t>
  </si>
  <si>
    <t>Achizitionare si montare usa acces  pentru sistemul de pontaj</t>
  </si>
  <si>
    <t>Furnizare  si instalare  sistem control acces sediul PMC</t>
  </si>
  <si>
    <t>PT+Executie ''Modernizare str.Mihail Kogalniceanu si bdul 1 Mai, mun.Calarasi,jud.Calarasi''-  PNI</t>
  </si>
  <si>
    <t>PT+Executie ''Reabilitare si modernizare strada Independentei,tronson str.Dobrogei-strada Pacii''  PNI</t>
  </si>
  <si>
    <t>PT+Executie -Modernizare strazi in Cartierul  Magureni, PNI</t>
  </si>
  <si>
    <t>PT+Executie -Modernizare strazi in Cartierul  Mircea Voda, LOT 2, Municipiul Calarasi, PNI</t>
  </si>
  <si>
    <t>Centrul de zi  minori</t>
  </si>
  <si>
    <t>68.05.02.03</t>
  </si>
  <si>
    <t>Centrul de zi  adulti</t>
  </si>
  <si>
    <t>•finantarea transportului  elevilor</t>
  </si>
  <si>
    <t>Servicii religioase</t>
  </si>
  <si>
    <t>67.  00.06</t>
  </si>
  <si>
    <t>alte cheltuieli (sport,tineret,parohii)</t>
  </si>
  <si>
    <t>bunuri si servicii (inclusiv alte evenimente)</t>
  </si>
  <si>
    <t>Alte servicii in domeniul culturii,recreerii si religiei( evenimente,sarbatori,etc)</t>
  </si>
  <si>
    <t xml:space="preserve"> Plan Urbanistic General al municipiului Calarasi-obtinere avize,acorduri,redactare finala  cu introducerea observatiilor/conditionarilor din avize/acorduri</t>
  </si>
  <si>
    <t>Licente AutoCad LT 2021</t>
  </si>
  <si>
    <t>Studiu privind oportunitatea amenajarii terenurilor adiacente caii ferate</t>
  </si>
  <si>
    <t>PUZ teren Varianta Nord intersectie cu calea ferata Calarasi-Slobozia -definitivare</t>
  </si>
  <si>
    <t>Studiu privind oportunitatea amenajarii zonei cuprinsa intre Sofidel si Prefab</t>
  </si>
  <si>
    <t>transferuri invatamant particular</t>
  </si>
  <si>
    <t>65. 00.55</t>
  </si>
  <si>
    <t>Cresterea eficientei energetice si gestionarea inteligenta a energiei in cladirile publice - Scoala nr. 2, Colegiul Economic (PNRR)</t>
  </si>
  <si>
    <t>Cresterea eficientei energetice a Scolii Gimnaziale MIHAI VITEAZUL Corp B (PNRR)</t>
  </si>
  <si>
    <t>Cresterea eficientei energetice a Scolii Gimnaziale NICOLAE TITULESCU, Corp C1,C2,C3 (PNRR)</t>
  </si>
  <si>
    <t>Cresterea eficientei energetice a Scolii Gimnaziale MIHAI VITEAZU din municipiul Calarasi” - Corp A (PNRR)</t>
  </si>
  <si>
    <t xml:space="preserve">Renovare integrata a cladirilor rezidentiale multifamiliale - blocul A13 Calarasi (PNRR) </t>
  </si>
  <si>
    <t>Renovare energetica moderata a cladirilor rezidentiale multifamiliale-blocurile: A6(scara2), A18 (scara1, scara2) (PNRR)</t>
  </si>
  <si>
    <t>Renovare energetica moderata a cladirilor rezidentiale multifamiliale-blocurile: A15 (scara1), A17 (scara 1, scara 2, scara 3), N43 (scara1) (PNRR)</t>
  </si>
  <si>
    <t>Renovare energetica moderata a cladirilor rezidentiale multifamiliale-blocurile: A1 (scara 1), A2 (scara 1), A3 (scara 1), A4 (scara 1), A5 (scara 1) (PNRR</t>
  </si>
  <si>
    <t>Construirea de locuințe nzeb plus pentru tineri - Cartier Tineri (PNRR)</t>
  </si>
  <si>
    <t>Dotarea cu mobilier ,materiale didactice si echipamente digitale a unitatilor de invatamant preuniversitar si a unitatilor conexe din mun.Calarasi (PNRR)</t>
  </si>
  <si>
    <t>Renovarea energetica moderata a cladirilor pblicee – Autoritati locale  Liceul Mihai Eminescu Calarasi (PNRR)</t>
  </si>
  <si>
    <t>Modernizarea si dotarea Centrului de zi pentru persoane adulte cu dizabilitati Municipiul Calarasi (PNRR)</t>
  </si>
  <si>
    <t>Modernizare iluminat public din municipiul Calarasi (AFM)</t>
  </si>
  <si>
    <t>Infiintare si colectare centru  de colectare prin aport voluntar (CAV) in municipiul Calarasi (PNRR)</t>
  </si>
  <si>
    <t>Sistem de management inteligent al informatiilor privind transportul public si smart parching (PNRR)</t>
  </si>
  <si>
    <t>Renovare energetica moderata a cladirilor publice , autoritati locale, Liceul Tehnologic transporturi AUTO Calarasi(internat si cantina) - PNRR</t>
  </si>
  <si>
    <t>Cresterea performantei energetice a cladirilor publice''  bloc J22  (AFM)</t>
  </si>
  <si>
    <t>Cresterea performantei energetice a cladirilor publice''  bloc J27 (AFM)</t>
  </si>
  <si>
    <t>Amplasare statii de reincare pentru vehicule electrice in municipiul Calarasi (AFM)</t>
  </si>
  <si>
    <t>Plateste pentru cat arunci-dotare cu insule ecologice in mun.Calarasi- (PNRR)</t>
  </si>
  <si>
    <t>Renovare energetica moderata a cladirilor rezidentiale multifamiliale -bloc J9 si J28 (PNRR)</t>
  </si>
  <si>
    <t>Servicii de consultanta pentru realizarea Strategiei integrata de dezvoltare a turismului in municipiul Calarasi pentru perioada 2023-2030</t>
  </si>
  <si>
    <t>cheltuieli de capital -investitii finantate prin PNRR</t>
  </si>
  <si>
    <t xml:space="preserve">70. 03.30/61 </t>
  </si>
  <si>
    <t>Servicii asistenta si proiectare (elaborare documentatie tehnica, avize, expertize tehnice, etc.) pentru proiecte in pregatire finantabile din fonduri europene nerambursabile inclusiv PNRR, programe nationale</t>
  </si>
  <si>
    <t>Servicii consultanta pentru proiecte in pregatire finantabile din fonduri europene nerambursabile inclusiv PNRR, programe nationale</t>
  </si>
  <si>
    <t>Servicii consultanta si elaborare documentatie tehnica, avize, expertize tehnice, etc. pentru proiecte in implementare finantate din fonduri europene nerambursabile inclusiv PNRR, programe nationale (neincluse in bugetul proiectului)</t>
  </si>
  <si>
    <t>1 Iunie Ziua   Internationala a  Copilului</t>
  </si>
  <si>
    <t>Subventii primite de la UE</t>
  </si>
  <si>
    <t>48.01.02</t>
  </si>
  <si>
    <t>42  69</t>
  </si>
  <si>
    <t xml:space="preserve">Subventii de la bugetul de stat </t>
  </si>
  <si>
    <t>42  87</t>
  </si>
  <si>
    <t>42  88</t>
  </si>
  <si>
    <t>Alocari de sume din  PNRR</t>
  </si>
  <si>
    <t>Contributie Fondul de Mediu</t>
  </si>
  <si>
    <r>
      <t xml:space="preserve">Lucrari </t>
    </r>
    <r>
      <rPr>
        <u/>
        <sz val="12"/>
        <rFont val="Times New Roman"/>
        <family val="1"/>
        <charset val="238"/>
      </rPr>
      <t>constructi</t>
    </r>
    <r>
      <rPr>
        <sz val="12"/>
        <rFont val="Times New Roman"/>
        <family val="1"/>
        <charset val="238"/>
      </rPr>
      <t>i  pentru imbunatatirea cerintei de securitate la incendiu,sediul PMC,str.Bucuresti,nr.140A</t>
    </r>
  </si>
  <si>
    <r>
      <t xml:space="preserve">Lucrari </t>
    </r>
    <r>
      <rPr>
        <u/>
        <sz val="12"/>
        <rFont val="Times New Roman"/>
        <family val="1"/>
        <charset val="238"/>
      </rPr>
      <t xml:space="preserve">instalatii </t>
    </r>
    <r>
      <rPr>
        <sz val="12"/>
        <rFont val="Times New Roman"/>
        <family val="1"/>
        <charset val="238"/>
      </rPr>
      <t>pentru imbunatatirea cerintei de securitate la incendiu,sediul PMC,str.Bucuresti,nr.140A</t>
    </r>
  </si>
  <si>
    <t>Lucrari de constructii si instalatii pentru imbunatatirea cerintei de securtitate la incendiupentru sediul arhivei Primariei din strada Eroilor,nr.36</t>
  </si>
  <si>
    <t>Achizitionare si montaj panouri de afisaj</t>
  </si>
  <si>
    <t xml:space="preserve">Alimentare cu energie electrica in Cartier Tineri </t>
  </si>
  <si>
    <t>Solutie de criptare si securizare mail[licenta anuala]</t>
  </si>
  <si>
    <t>Solutie informatica de management GDPR (licenta anuala)</t>
  </si>
  <si>
    <t>Solutie Informatica CYBERSECURITY (licenta anuala)</t>
  </si>
  <si>
    <t>Solutie de protectie  date al serverelor si statiilor desktop din dotarea PMC</t>
  </si>
  <si>
    <t>Sistem informatic de gestiune a resurselor umane și salarizării (HRM)  Central + subordonate</t>
  </si>
  <si>
    <t>Solutie informatica Informer-Gradinite</t>
  </si>
  <si>
    <t>Extindere supraveghere video intrere Sloboziei + cartierul de tineri Bricostore + analiza de risc</t>
  </si>
  <si>
    <t>Instalare Camere Intersectie Spital + analiza de risc</t>
  </si>
  <si>
    <t>Instalare Camere Intrare Oras Chiciu+ analiza de risc</t>
  </si>
  <si>
    <t>Instalare Camere Volna+ analiza de risc</t>
  </si>
  <si>
    <t>Instalare Camere Parc Dumbrava/Dendrologic+ analiza de risc</t>
  </si>
  <si>
    <t>Instalare Punct distributie Directia Agricola+ analiza de risc</t>
  </si>
  <si>
    <t>Achizitie licenta Fortigate -100F( licenta anuala)</t>
  </si>
  <si>
    <t>Achizitie componente licente office 100 buc</t>
  </si>
  <si>
    <t>Sistem inregistrare 128 camere (NVR IP256 canale/ HDD10TB 24 buc)</t>
  </si>
  <si>
    <t xml:space="preserve">Instalare FO si camere video statii de biciclete </t>
  </si>
  <si>
    <t>Instalare FO statii de autobuz</t>
  </si>
  <si>
    <t>Executie lucrari conform cerintelor ISU pentru Scoala Gimnaziala T.Vladimirescu</t>
  </si>
  <si>
    <t>Inlocuire tamplarie parter la corpul de ateliere al Liceului Danubius</t>
  </si>
  <si>
    <t>Achizitionare banci stradale</t>
  </si>
  <si>
    <t>Amenajare loc de joaca zona Intim</t>
  </si>
  <si>
    <t>Imprejmuire cu gard metalic pentru locuri de joaca in municipiul Calarasi</t>
  </si>
  <si>
    <t>Servicii  de indepartare vegetatie</t>
  </si>
  <si>
    <t>Amenajare teren de baschet in incinta Bazinului de inot</t>
  </si>
  <si>
    <t>Amenajare teren baschet pe Aleea Dumbrava Minunata</t>
  </si>
  <si>
    <t>Asigurarea utilitatilor pentru obiectivul: Proiect tip - Construire baza sportiva TIP 1, str. Aleea Dumbrava Minunata nr. 4, mun. Calarasi, jud. Calarasi</t>
  </si>
  <si>
    <t>Amenajare teren multisport cu gazon sintetic in incinta Scolii gimnaziale Nicolae Titulescu</t>
  </si>
  <si>
    <t>Reamenajare  Parc Aurora</t>
  </si>
  <si>
    <t>Achizitionat si montat foisor</t>
  </si>
  <si>
    <t>Jocuri educative pentru copii,decoratiuni stradale,simboluri si sigle</t>
  </si>
  <si>
    <t>Achizitionare aparate fitness</t>
  </si>
  <si>
    <t xml:space="preserve">Imprejmuire platforme de gunoi </t>
  </si>
  <si>
    <t>Imprejmuire gard Cimitir Magureni</t>
  </si>
  <si>
    <t>Servicii de intretinere spatii verzi, administrare parcuri si echipamente de agrement pentru obiectivul Regenerarea spatiului urban din mun.Calarasi prin amenajarea spatiilor verzi din zona de  vest si a spatiului verde din zona de locuit NAVROM</t>
  </si>
  <si>
    <t>Servicii de intretinere pentru obiectivul Reducerea emisiilor de carbon in mun.Calarasi prin crearea unui spatiu urban pietonal multifunctional in zona centrala a municipiului Calarasi(pietonal)</t>
  </si>
  <si>
    <t>Servicii consultanta in achizitii publice obiective de investitii ale municipiului Calarasi</t>
  </si>
  <si>
    <t>Servicii ridicare garaje si desfiintare amenajari de pe domeniul public/privat al municipiului Calarasi</t>
  </si>
  <si>
    <t>Servicii  de coordonare in materie de securitate si sanatate in munca</t>
  </si>
  <si>
    <t>Reparatii instalatie incalzire sediu primarie str Progresul (PMC 2)</t>
  </si>
  <si>
    <t>Reparatii luminator sediul PMC</t>
  </si>
  <si>
    <t>Servicii de evaluare a vehiculelor abandonate sau fara stapan trecute in proprietatea UATM Calarasi</t>
  </si>
  <si>
    <t>Documentatie tehnica in vederea obtinerii autorizatiei de securitate la incendiu ptr.Gradinita Praslea (Gradinita cu 8 grupe)</t>
  </si>
  <si>
    <t>Reparatii curente subsol Gradinita Amicii</t>
  </si>
  <si>
    <t>Lucrari de igienizare la Gradinita cu p.p. Tara Copilariei</t>
  </si>
  <si>
    <t>Reparatii curente gradinita cu PN nr.6 Calarasi</t>
  </si>
  <si>
    <t>Montare numere administrative si placute cu denumirea strazii din municipiul Calarasi</t>
  </si>
  <si>
    <t>Servicii asistenta tehnica din partea proiectantului -D.D.E. si D.T.O.E. pentru obiectivul de investitii Realizare si modernizare sediul Politiei Locale,str.Musetelului,nr.2A</t>
  </si>
  <si>
    <t>Documentatie tehnica DALI si studii de specialitate pentru Extindere retea gaze naturale in municipiul Calarasi</t>
  </si>
  <si>
    <t>Reparatii retea apa str Dobrogei, tronson Parc Central, strada Independentei</t>
  </si>
  <si>
    <t>Intretinere retea apa strada Stejarului (zona case)</t>
  </si>
  <si>
    <t>Executie retea apa strada Macului</t>
  </si>
  <si>
    <t>Documentatie tehnica reparatii retea apa strada Macului</t>
  </si>
  <si>
    <t>Retea de apa I.L.Caragiale (tronson Pavaje-limita APDF)</t>
  </si>
  <si>
    <t>70. 00.61</t>
  </si>
  <si>
    <t>sume investitii PNRR</t>
  </si>
  <si>
    <t>Relocarea retelei electrice existente pe amplasamentul terenului pentru obiectivul Dezvoltarea infrastructurii educationale anteprescolara si prescolara din mun.Calarasi-Cresa saptamanala</t>
  </si>
  <si>
    <t>Relocarea retelei electrice existente pe amplasamentul terenului de sport al Scolii gimnaziale''Mihai Viteazul''</t>
  </si>
  <si>
    <t>Executie instalatie telecomunicatii fibra optica prin canalizatie subterana pe str.Prel.Bucuresti si Bucuresti, municipiul Calarasi</t>
  </si>
  <si>
    <t>Intocmire analiza de risc pentru sistemele de supraveghere video din municipiul Calarasi</t>
  </si>
  <si>
    <t>Bransamente electrice pentru statii de biciclete</t>
  </si>
  <si>
    <t>Bransamente electrice pentru statii de autobuze</t>
  </si>
  <si>
    <t>Servicii de intretinere si reparatii sistem de iluminat public in municipiul Călărași</t>
  </si>
  <si>
    <t>DALI-Modernizare si echipare cinematograf Orizont</t>
  </si>
  <si>
    <t>Achizitionat toalete publice tip container</t>
  </si>
  <si>
    <t>Racorduri canalizare menajera in municipiul Calarasi</t>
  </si>
  <si>
    <t>Racorduri canalizare strada violonist Ion Voicu</t>
  </si>
  <si>
    <t>Lucrari de racordare canalizare menajera - str Locomotivei- tronson Rovine- str Varianta Nord</t>
  </si>
  <si>
    <t>Lucrari racorduri canalizare str Romana si complementare str. Violonist Ion Voicu</t>
  </si>
  <si>
    <t>Extindere retea canalizare si montat guri de scurgere in Cartierul Obor</t>
  </si>
  <si>
    <t>Intretinere si reparatii trotuare in Cartierul Obor</t>
  </si>
  <si>
    <t>Achizitionat containere pentru colectare selectiva</t>
  </si>
  <si>
    <t>Indicatoare -panou informativ parcare de domiciliu</t>
  </si>
  <si>
    <t>Stalpi sustinere indicator</t>
  </si>
  <si>
    <t>Achizitionare placute strazi si imobile</t>
  </si>
  <si>
    <t>Servicii medicale de medicina muncii</t>
  </si>
  <si>
    <t>Lucrari complementare pentru obiectivul : Promovarea utilizarii mijloacelor alternative de mobilitate si a intermodalitatii in mun.Calarasi prin  amenajarea unei retele de  piste de biciclete</t>
  </si>
  <si>
    <t>Intretinere si reparatii trotuare str. A. Sahia (tronson str. Bucuresti-str.Grivita)</t>
  </si>
  <si>
    <t>Intretinere strada Flacara (tr. B-dul Cuza Voda-str.Cornisei)</t>
  </si>
  <si>
    <t>Intretinere si reparatii curente parcare in lateralul strazii Leonard Mociulschi</t>
  </si>
  <si>
    <t>Amenajare parcare in vecinatatea strazii Baraganului bloc K9 si K10</t>
  </si>
  <si>
    <t>Amenajare parcare aferenta blocului K22</t>
  </si>
  <si>
    <t>Amenajare parcare in vecinatatea strazii Crisana bloc D18 S si D20</t>
  </si>
  <si>
    <t>Supraveghere arheologica a obiectivelor de investitii:''Modernizare strazi in Cartierul Magureni''</t>
  </si>
  <si>
    <t>Reparatii  str. Stejarului, municipiul Calarasi, judetul Calarasi</t>
  </si>
  <si>
    <t>Amenajare parcare aferenta ansamblului de blocuri K11,K12</t>
  </si>
  <si>
    <t>Amenajare sens giratoriu str.Prel.Sloboziei DN21-soseaua de Rocada</t>
  </si>
  <si>
    <t>PT + Executie amenajare parcari si trotuare str.Prel.Bucuresti(tronson intre b-dul Cuza Voda si b-dul Nicolae Titulescu)</t>
  </si>
  <si>
    <t>42  89</t>
  </si>
  <si>
    <t>proiecte finantate prin PNRR</t>
  </si>
  <si>
    <t>Construirre Cresa medie  in Cartier Tineri ,prel.Sloboziei nr.70B,mun.Calarasi</t>
  </si>
  <si>
    <t>proiecte cu finantare PNRR</t>
  </si>
  <si>
    <t xml:space="preserve">ANEXA NR.1.1  LA HCL </t>
  </si>
  <si>
    <t>65. 00.50.60</t>
  </si>
  <si>
    <t>Sume din excedentul bugetar al anului 2023</t>
  </si>
  <si>
    <t>Gala Firmelor Călărășene</t>
  </si>
  <si>
    <t>Restaurare statuie''Vultur'' -zona 5 Calarasi</t>
  </si>
  <si>
    <t>65.00.60</t>
  </si>
  <si>
    <t>65.  00.60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</si>
</sst>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2" fillId="0" borderId="0" xfId="0" applyNumberFormat="1" applyFont="1"/>
    <xf numFmtId="0" fontId="2" fillId="0" borderId="0" xfId="0" applyFont="1" applyFill="1"/>
    <xf numFmtId="0" fontId="4" fillId="0" borderId="0" xfId="0" applyFont="1"/>
    <xf numFmtId="0" fontId="7" fillId="0" borderId="0" xfId="0" applyFont="1"/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/>
    <xf numFmtId="9" fontId="2" fillId="0" borderId="0" xfId="0" applyNumberFormat="1" applyFont="1"/>
    <xf numFmtId="10" fontId="2" fillId="0" borderId="0" xfId="0" applyNumberFormat="1" applyFont="1"/>
    <xf numFmtId="17" fontId="2" fillId="0" borderId="0" xfId="0" applyNumberFormat="1" applyFont="1"/>
    <xf numFmtId="0" fontId="6" fillId="0" borderId="0" xfId="0" applyFont="1" applyAlignment="1">
      <alignment horizontal="right"/>
    </xf>
    <xf numFmtId="3" fontId="1" fillId="0" borderId="0" xfId="0" applyNumberFormat="1" applyFont="1"/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9" fillId="0" borderId="0" xfId="0" applyFont="1"/>
    <xf numFmtId="3" fontId="6" fillId="0" borderId="0" xfId="0" applyNumberFormat="1" applyFont="1" applyBorder="1"/>
    <xf numFmtId="3" fontId="6" fillId="0" borderId="0" xfId="0" applyNumberFormat="1" applyFont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8" fillId="0" borderId="1" xfId="1" applyFont="1" applyBorder="1" applyAlignment="1">
      <alignment horizontal="left" wrapText="1"/>
    </xf>
    <xf numFmtId="0" fontId="9" fillId="0" borderId="1" xfId="0" applyFont="1" applyBorder="1"/>
    <xf numFmtId="3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3" fontId="9" fillId="0" borderId="4" xfId="0" applyNumberFormat="1" applyFont="1" applyBorder="1"/>
    <xf numFmtId="0" fontId="9" fillId="0" borderId="4" xfId="0" applyFont="1" applyBorder="1"/>
    <xf numFmtId="0" fontId="9" fillId="0" borderId="3" xfId="0" applyFont="1" applyBorder="1"/>
    <xf numFmtId="0" fontId="9" fillId="0" borderId="3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3" fontId="8" fillId="0" borderId="1" xfId="0" applyNumberFormat="1" applyFont="1" applyBorder="1"/>
    <xf numFmtId="0" fontId="8" fillId="0" borderId="4" xfId="0" applyFont="1" applyBorder="1"/>
    <xf numFmtId="3" fontId="9" fillId="0" borderId="5" xfId="0" applyNumberFormat="1" applyFont="1" applyBorder="1"/>
    <xf numFmtId="0" fontId="8" fillId="0" borderId="3" xfId="0" applyFont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right"/>
    </xf>
    <xf numFmtId="3" fontId="9" fillId="0" borderId="1" xfId="0" applyNumberFormat="1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3" fontId="8" fillId="0" borderId="1" xfId="0" applyNumberFormat="1" applyFont="1" applyFill="1" applyBorder="1"/>
    <xf numFmtId="0" fontId="8" fillId="0" borderId="4" xfId="0" applyFont="1" applyFill="1" applyBorder="1"/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3" fontId="8" fillId="0" borderId="5" xfId="0" applyNumberFormat="1" applyFont="1" applyBorder="1"/>
    <xf numFmtId="0" fontId="8" fillId="0" borderId="5" xfId="0" applyFont="1" applyBorder="1"/>
    <xf numFmtId="0" fontId="8" fillId="0" borderId="6" xfId="0" applyFont="1" applyBorder="1"/>
    <xf numFmtId="0" fontId="9" fillId="0" borderId="2" xfId="0" applyFont="1" applyBorder="1"/>
    <xf numFmtId="0" fontId="11" fillId="0" borderId="1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right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3" fontId="8" fillId="0" borderId="4" xfId="0" applyNumberFormat="1" applyFont="1" applyBorder="1"/>
    <xf numFmtId="0" fontId="9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 wrapText="1"/>
    </xf>
    <xf numFmtId="0" fontId="8" fillId="0" borderId="3" xfId="0" applyFont="1" applyBorder="1" applyAlignment="1">
      <alignment horizontal="center"/>
    </xf>
    <xf numFmtId="0" fontId="8" fillId="0" borderId="4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/>
    </xf>
    <xf numFmtId="3" fontId="8" fillId="0" borderId="2" xfId="0" applyNumberFormat="1" applyFont="1" applyBorder="1"/>
    <xf numFmtId="0" fontId="8" fillId="0" borderId="2" xfId="0" applyFont="1" applyBorder="1"/>
    <xf numFmtId="0" fontId="8" fillId="0" borderId="10" xfId="0" applyFont="1" applyBorder="1"/>
    <xf numFmtId="3" fontId="8" fillId="0" borderId="3" xfId="0" applyNumberFormat="1" applyFont="1" applyBorder="1"/>
    <xf numFmtId="0" fontId="8" fillId="0" borderId="8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3" fontId="9" fillId="0" borderId="5" xfId="0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9" fillId="0" borderId="9" xfId="0" applyFont="1" applyBorder="1" applyAlignment="1">
      <alignment horizontal="left" wrapText="1"/>
    </xf>
    <xf numFmtId="0" fontId="9" fillId="0" borderId="2" xfId="0" applyFont="1" applyBorder="1" applyAlignment="1">
      <alignment horizontal="center" wrapText="1"/>
    </xf>
    <xf numFmtId="3" fontId="9" fillId="0" borderId="2" xfId="0" applyNumberFormat="1" applyFont="1" applyBorder="1"/>
    <xf numFmtId="0" fontId="8" fillId="0" borderId="2" xfId="0" applyFont="1" applyBorder="1" applyAlignment="1">
      <alignment horizontal="left" wrapText="1"/>
    </xf>
    <xf numFmtId="3" fontId="9" fillId="0" borderId="3" xfId="0" applyNumberFormat="1" applyFont="1" applyBorder="1"/>
    <xf numFmtId="3" fontId="9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0" fontId="8" fillId="2" borderId="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3" fontId="8" fillId="0" borderId="3" xfId="0" applyNumberFormat="1" applyFont="1" applyBorder="1" applyAlignment="1">
      <alignment horizontal="right"/>
    </xf>
    <xf numFmtId="3" fontId="8" fillId="0" borderId="4" xfId="0" applyNumberFormat="1" applyFont="1" applyBorder="1" applyAlignment="1">
      <alignment horizontal="right"/>
    </xf>
    <xf numFmtId="3" fontId="8" fillId="0" borderId="1" xfId="0" applyNumberFormat="1" applyFont="1" applyBorder="1" applyAlignment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4" fontId="8" fillId="0" borderId="8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/>
    <xf numFmtId="3" fontId="9" fillId="0" borderId="0" xfId="0" applyNumberFormat="1" applyFont="1"/>
    <xf numFmtId="0" fontId="9" fillId="0" borderId="9" xfId="0" applyFont="1" applyBorder="1" applyAlignment="1">
      <alignment horizontal="center"/>
    </xf>
    <xf numFmtId="3" fontId="9" fillId="0" borderId="12" xfId="0" applyNumberFormat="1" applyFont="1" applyBorder="1"/>
    <xf numFmtId="0" fontId="9" fillId="0" borderId="2" xfId="0" applyFont="1" applyBorder="1" applyAlignment="1">
      <alignment horizontal="center"/>
    </xf>
    <xf numFmtId="3" fontId="9" fillId="0" borderId="6" xfId="0" applyNumberFormat="1" applyFont="1" applyBorder="1"/>
    <xf numFmtId="0" fontId="9" fillId="0" borderId="7" xfId="0" applyFont="1" applyBorder="1"/>
    <xf numFmtId="0" fontId="12" fillId="0" borderId="1" xfId="0" applyFont="1" applyBorder="1"/>
    <xf numFmtId="14" fontId="8" fillId="0" borderId="1" xfId="0" applyNumberFormat="1" applyFont="1" applyBorder="1" applyAlignment="1">
      <alignment horizontal="center" wrapText="1"/>
    </xf>
    <xf numFmtId="3" fontId="8" fillId="0" borderId="4" xfId="0" applyNumberFormat="1" applyFont="1" applyBorder="1" applyAlignment="1"/>
    <xf numFmtId="3" fontId="8" fillId="0" borderId="5" xfId="0" applyNumberFormat="1" applyFont="1" applyBorder="1" applyAlignment="1"/>
    <xf numFmtId="14" fontId="8" fillId="0" borderId="2" xfId="0" applyNumberFormat="1" applyFont="1" applyBorder="1" applyAlignment="1">
      <alignment horizontal="center" wrapText="1"/>
    </xf>
    <xf numFmtId="0" fontId="5" fillId="0" borderId="3" xfId="0" applyFont="1" applyFill="1" applyBorder="1" applyAlignment="1">
      <alignment wrapText="1"/>
    </xf>
    <xf numFmtId="3" fontId="8" fillId="0" borderId="6" xfId="0" applyNumberFormat="1" applyFont="1" applyBorder="1" applyAlignment="1">
      <alignment horizontal="right"/>
    </xf>
    <xf numFmtId="0" fontId="9" fillId="0" borderId="5" xfId="0" applyFont="1" applyBorder="1"/>
    <xf numFmtId="0" fontId="9" fillId="0" borderId="6" xfId="0" applyFont="1" applyBorder="1"/>
    <xf numFmtId="3" fontId="8" fillId="0" borderId="1" xfId="0" applyNumberFormat="1" applyFont="1" applyBorder="1" applyAlignment="1">
      <alignment wrapText="1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8" fillId="0" borderId="4" xfId="0" applyFont="1" applyFill="1" applyBorder="1" applyAlignment="1">
      <alignment wrapText="1"/>
    </xf>
    <xf numFmtId="3" fontId="9" fillId="0" borderId="6" xfId="0" applyNumberFormat="1" applyFont="1" applyBorder="1" applyAlignment="1">
      <alignment horizontal="right"/>
    </xf>
    <xf numFmtId="0" fontId="8" fillId="2" borderId="1" xfId="0" applyFont="1" applyFill="1" applyBorder="1"/>
    <xf numFmtId="0" fontId="8" fillId="0" borderId="10" xfId="0" applyFont="1" applyBorder="1" applyAlignment="1">
      <alignment horizontal="left" wrapText="1"/>
    </xf>
    <xf numFmtId="0" fontId="8" fillId="0" borderId="1" xfId="0" applyFont="1" applyBorder="1" applyAlignment="1"/>
    <xf numFmtId="49" fontId="15" fillId="0" borderId="1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wrapText="1"/>
    </xf>
    <xf numFmtId="0" fontId="8" fillId="0" borderId="1" xfId="1" applyFont="1" applyBorder="1" applyAlignment="1">
      <alignment wrapText="1"/>
    </xf>
    <xf numFmtId="0" fontId="8" fillId="2" borderId="4" xfId="0" applyFont="1" applyFill="1" applyBorder="1" applyAlignment="1">
      <alignment wrapText="1"/>
    </xf>
    <xf numFmtId="0" fontId="15" fillId="0" borderId="3" xfId="0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left"/>
    </xf>
    <xf numFmtId="0" fontId="7" fillId="0" borderId="1" xfId="0" applyFont="1" applyBorder="1"/>
    <xf numFmtId="3" fontId="7" fillId="0" borderId="1" xfId="0" applyNumberFormat="1" applyFont="1" applyBorder="1"/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6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8" fillId="0" borderId="4" xfId="0" applyFont="1" applyBorder="1" applyAlignment="1"/>
    <xf numFmtId="0" fontId="8" fillId="0" borderId="5" xfId="0" applyFont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33"/>
  <sheetViews>
    <sheetView zoomScaleNormal="100" workbookViewId="0">
      <selection activeCell="C170" sqref="C170:G170"/>
    </sheetView>
  </sheetViews>
  <sheetFormatPr defaultRowHeight="15" x14ac:dyDescent="0.2"/>
  <cols>
    <col min="1" max="1" width="76.42578125" style="3" customWidth="1"/>
    <col min="2" max="2" width="14.140625" style="3" customWidth="1"/>
    <col min="3" max="3" width="14.85546875" style="2" customWidth="1"/>
    <col min="4" max="4" width="9.7109375" style="2" customWidth="1"/>
    <col min="5" max="5" width="9.28515625" style="2" customWidth="1"/>
    <col min="6" max="6" width="10" style="2" customWidth="1"/>
    <col min="7" max="8" width="9.140625" style="2"/>
    <col min="9" max="9" width="10.140625" style="2" bestFit="1" customWidth="1"/>
    <col min="10" max="10" width="9.85546875" style="2" customWidth="1"/>
    <col min="11" max="11" width="11.85546875" style="2" customWidth="1"/>
    <col min="12" max="12" width="10.42578125" style="2" customWidth="1"/>
    <col min="13" max="13" width="11.7109375" style="2" customWidth="1"/>
    <col min="14" max="14" width="9.140625" style="2"/>
    <col min="15" max="15" width="9.5703125" style="2" bestFit="1" customWidth="1"/>
    <col min="16" max="16" width="9.140625" style="2"/>
    <col min="17" max="17" width="12.140625" style="2" bestFit="1" customWidth="1"/>
    <col min="18" max="16384" width="9.140625" style="2"/>
  </cols>
  <sheetData>
    <row r="1" spans="1:18" ht="15.75" x14ac:dyDescent="0.25">
      <c r="A1" s="1"/>
      <c r="B1" s="6"/>
      <c r="C1" s="99">
        <f>+C7-C32</f>
        <v>0</v>
      </c>
      <c r="D1" s="99">
        <f t="shared" ref="D1:J1" si="0">+D7-D32</f>
        <v>0</v>
      </c>
      <c r="E1" s="99">
        <f t="shared" si="0"/>
        <v>0</v>
      </c>
      <c r="F1" s="99">
        <f t="shared" si="0"/>
        <v>0</v>
      </c>
      <c r="G1" s="99">
        <f t="shared" si="0"/>
        <v>0</v>
      </c>
      <c r="H1" s="99">
        <f t="shared" si="0"/>
        <v>0</v>
      </c>
      <c r="I1" s="99">
        <f t="shared" si="0"/>
        <v>0</v>
      </c>
      <c r="J1" s="99">
        <f t="shared" si="0"/>
        <v>0</v>
      </c>
      <c r="K1" s="99"/>
    </row>
    <row r="2" spans="1:18" ht="15.75" x14ac:dyDescent="0.25">
      <c r="A2" s="143"/>
      <c r="B2" s="144"/>
      <c r="C2" s="144"/>
      <c r="D2" s="4"/>
      <c r="E2" s="4"/>
      <c r="F2" s="14" t="s">
        <v>529</v>
      </c>
      <c r="G2" s="14"/>
      <c r="H2" s="17"/>
      <c r="I2" s="7"/>
      <c r="J2" s="7"/>
    </row>
    <row r="3" spans="1:18" ht="15.75" customHeight="1" x14ac:dyDescent="0.2">
      <c r="A3" s="144" t="s">
        <v>370</v>
      </c>
      <c r="B3" s="144"/>
      <c r="C3" s="144"/>
      <c r="D3" s="144"/>
      <c r="E3" s="144"/>
      <c r="F3" s="144"/>
      <c r="G3" s="144"/>
      <c r="H3" s="144"/>
      <c r="I3" s="144"/>
      <c r="J3" s="144"/>
      <c r="K3" s="4"/>
      <c r="L3" s="4"/>
      <c r="M3" s="4"/>
      <c r="N3" s="4"/>
      <c r="O3" s="4"/>
      <c r="P3" s="4"/>
      <c r="Q3" s="4"/>
      <c r="R3" s="4"/>
    </row>
    <row r="4" spans="1:18" ht="15.75" x14ac:dyDescent="0.25">
      <c r="A4" s="145"/>
      <c r="B4" s="145"/>
      <c r="C4" s="8"/>
      <c r="D4" s="8"/>
      <c r="E4" s="8"/>
      <c r="F4" s="8"/>
      <c r="G4" s="8"/>
      <c r="H4" s="7"/>
      <c r="I4" s="7"/>
      <c r="J4" s="13" t="s">
        <v>286</v>
      </c>
    </row>
    <row r="5" spans="1:18" ht="15.75" x14ac:dyDescent="0.25">
      <c r="A5" s="102" t="s">
        <v>55</v>
      </c>
      <c r="B5" s="102" t="s">
        <v>54</v>
      </c>
      <c r="C5" s="102" t="s">
        <v>269</v>
      </c>
      <c r="D5" s="146" t="s">
        <v>371</v>
      </c>
      <c r="E5" s="147"/>
      <c r="F5" s="147"/>
      <c r="G5" s="148"/>
      <c r="H5" s="32"/>
      <c r="I5" s="103" t="s">
        <v>285</v>
      </c>
      <c r="J5" s="39"/>
      <c r="K5" s="14"/>
      <c r="N5" s="4"/>
    </row>
    <row r="6" spans="1:18" ht="15.75" x14ac:dyDescent="0.25">
      <c r="A6" s="40"/>
      <c r="B6" s="34"/>
      <c r="C6" s="64">
        <v>2024</v>
      </c>
      <c r="D6" s="104" t="s">
        <v>282</v>
      </c>
      <c r="E6" s="104" t="s">
        <v>283</v>
      </c>
      <c r="F6" s="104" t="s">
        <v>259</v>
      </c>
      <c r="G6" s="104" t="s">
        <v>284</v>
      </c>
      <c r="H6" s="30">
        <v>2025</v>
      </c>
      <c r="I6" s="30">
        <v>2026</v>
      </c>
      <c r="J6" s="28">
        <v>2027</v>
      </c>
      <c r="K6" s="14"/>
      <c r="L6" s="14"/>
      <c r="M6" s="14"/>
      <c r="N6" s="14"/>
      <c r="O6" s="14"/>
      <c r="P6" s="14"/>
    </row>
    <row r="7" spans="1:18" ht="15.75" x14ac:dyDescent="0.25">
      <c r="A7" s="105" t="s">
        <v>46</v>
      </c>
      <c r="B7" s="75" t="s">
        <v>47</v>
      </c>
      <c r="C7" s="30">
        <f>+C8+C16+C19+C21+C23+C24+C25+C26+C27+C28+C29+C30+C31</f>
        <v>228649</v>
      </c>
      <c r="D7" s="30">
        <f t="shared" ref="D7:G7" si="1">+D8+D16+D19+D21+D23+D24+D25+D26+D27+D28+D29+D30+D31</f>
        <v>78949</v>
      </c>
      <c r="E7" s="30">
        <f t="shared" si="1"/>
        <v>59120</v>
      </c>
      <c r="F7" s="30">
        <f t="shared" si="1"/>
        <v>47520</v>
      </c>
      <c r="G7" s="30">
        <f t="shared" si="1"/>
        <v>43060</v>
      </c>
      <c r="H7" s="30">
        <f t="shared" ref="H7:J7" si="2">+H8+H16+H19+H21+H23+H24+H25+H26+H27++H29+H30+H31+H28</f>
        <v>215504</v>
      </c>
      <c r="I7" s="30">
        <f t="shared" si="2"/>
        <v>220439</v>
      </c>
      <c r="J7" s="30">
        <f t="shared" si="2"/>
        <v>225107</v>
      </c>
      <c r="K7" s="14">
        <f>+D7+E7+F7+G7</f>
        <v>228649</v>
      </c>
      <c r="L7" s="14"/>
      <c r="M7" s="14"/>
      <c r="N7" s="14"/>
      <c r="O7" s="14"/>
      <c r="P7" s="14"/>
    </row>
    <row r="8" spans="1:18" ht="31.5" x14ac:dyDescent="0.25">
      <c r="A8" s="22" t="s">
        <v>48</v>
      </c>
      <c r="B8" s="106" t="s">
        <v>58</v>
      </c>
      <c r="C8" s="37">
        <f>+C9+C10+C11+C12+C13+C14+C15</f>
        <v>37870</v>
      </c>
      <c r="D8" s="37">
        <f t="shared" ref="D8:J8" si="3">+D9+D10+D11+D12+D13+D14+D15</f>
        <v>9907</v>
      </c>
      <c r="E8" s="37">
        <f t="shared" si="3"/>
        <v>9907</v>
      </c>
      <c r="F8" s="37">
        <f t="shared" si="3"/>
        <v>8915</v>
      </c>
      <c r="G8" s="37">
        <f t="shared" si="3"/>
        <v>9141</v>
      </c>
      <c r="H8" s="37">
        <f t="shared" si="3"/>
        <v>38050</v>
      </c>
      <c r="I8" s="37">
        <f t="shared" si="3"/>
        <v>38250</v>
      </c>
      <c r="J8" s="37">
        <f t="shared" si="3"/>
        <v>38505</v>
      </c>
      <c r="K8" s="14">
        <f t="shared" ref="K8:K71" si="4">+D8+E8+F8+G8</f>
        <v>37870</v>
      </c>
      <c r="O8" s="4"/>
    </row>
    <row r="9" spans="1:18" ht="47.25" x14ac:dyDescent="0.25">
      <c r="A9" s="22" t="s">
        <v>49</v>
      </c>
      <c r="B9" s="60"/>
      <c r="C9" s="37">
        <f>+D9+E9+F9+G9</f>
        <v>7643</v>
      </c>
      <c r="D9" s="37">
        <v>2765</v>
      </c>
      <c r="E9" s="37">
        <v>1735</v>
      </c>
      <c r="F9" s="37">
        <v>1643</v>
      </c>
      <c r="G9" s="63">
        <v>1500</v>
      </c>
      <c r="H9" s="37">
        <v>7778</v>
      </c>
      <c r="I9" s="37">
        <v>7949</v>
      </c>
      <c r="J9" s="37">
        <v>8168</v>
      </c>
      <c r="K9" s="14">
        <f t="shared" si="4"/>
        <v>7643</v>
      </c>
      <c r="M9" s="4"/>
      <c r="N9" s="4"/>
      <c r="O9" s="4"/>
      <c r="P9" s="4"/>
    </row>
    <row r="10" spans="1:18" ht="15.75" x14ac:dyDescent="0.25">
      <c r="A10" s="65" t="s">
        <v>182</v>
      </c>
      <c r="B10" s="60"/>
      <c r="C10" s="37">
        <v>35</v>
      </c>
      <c r="D10" s="37">
        <v>10</v>
      </c>
      <c r="E10" s="37">
        <v>10</v>
      </c>
      <c r="F10" s="37">
        <v>10</v>
      </c>
      <c r="G10" s="63">
        <v>5</v>
      </c>
      <c r="H10" s="37">
        <v>35</v>
      </c>
      <c r="I10" s="37">
        <v>35</v>
      </c>
      <c r="J10" s="37">
        <v>35</v>
      </c>
      <c r="K10" s="14">
        <f t="shared" si="4"/>
        <v>35</v>
      </c>
    </row>
    <row r="11" spans="1:18" ht="15.75" x14ac:dyDescent="0.25">
      <c r="A11" s="65" t="s">
        <v>183</v>
      </c>
      <c r="B11" s="60"/>
      <c r="C11" s="37">
        <v>948</v>
      </c>
      <c r="D11" s="37">
        <v>237</v>
      </c>
      <c r="E11" s="37">
        <v>237</v>
      </c>
      <c r="F11" s="20">
        <v>237</v>
      </c>
      <c r="G11" s="38">
        <v>237</v>
      </c>
      <c r="H11" s="37">
        <v>993</v>
      </c>
      <c r="I11" s="37">
        <v>1022</v>
      </c>
      <c r="J11" s="37">
        <v>1058</v>
      </c>
      <c r="K11" s="14">
        <f t="shared" si="4"/>
        <v>948</v>
      </c>
    </row>
    <row r="12" spans="1:18" ht="31.5" x14ac:dyDescent="0.25">
      <c r="A12" s="22" t="s">
        <v>50</v>
      </c>
      <c r="B12" s="60"/>
      <c r="C12" s="37">
        <v>27325</v>
      </c>
      <c r="D12" s="37">
        <v>6400</v>
      </c>
      <c r="E12" s="37">
        <v>7430</v>
      </c>
      <c r="F12" s="90">
        <v>6562</v>
      </c>
      <c r="G12" s="107">
        <v>6933</v>
      </c>
      <c r="H12" s="37">
        <v>27325</v>
      </c>
      <c r="I12" s="37">
        <v>27325</v>
      </c>
      <c r="J12" s="37">
        <v>27325</v>
      </c>
      <c r="K12" s="14">
        <f t="shared" si="4"/>
        <v>27325</v>
      </c>
    </row>
    <row r="13" spans="1:18" ht="31.5" x14ac:dyDescent="0.25">
      <c r="A13" s="65" t="s">
        <v>327</v>
      </c>
      <c r="B13" s="62"/>
      <c r="C13" s="37">
        <v>740</v>
      </c>
      <c r="D13" s="37">
        <v>195</v>
      </c>
      <c r="E13" s="37">
        <v>199</v>
      </c>
      <c r="F13" s="90">
        <v>173</v>
      </c>
      <c r="G13" s="107">
        <v>173</v>
      </c>
      <c r="H13" s="37">
        <v>740</v>
      </c>
      <c r="I13" s="37">
        <v>740</v>
      </c>
      <c r="J13" s="37">
        <v>740</v>
      </c>
      <c r="K13" s="14">
        <f t="shared" si="4"/>
        <v>740</v>
      </c>
    </row>
    <row r="14" spans="1:18" ht="15.75" x14ac:dyDescent="0.25">
      <c r="A14" s="65" t="s">
        <v>384</v>
      </c>
      <c r="B14" s="62"/>
      <c r="C14" s="37">
        <v>180</v>
      </c>
      <c r="D14" s="37">
        <v>60</v>
      </c>
      <c r="E14" s="37">
        <v>60</v>
      </c>
      <c r="F14" s="90">
        <v>40</v>
      </c>
      <c r="G14" s="107">
        <v>20</v>
      </c>
      <c r="H14" s="37">
        <v>180</v>
      </c>
      <c r="I14" s="37">
        <v>180</v>
      </c>
      <c r="J14" s="37">
        <v>180</v>
      </c>
      <c r="K14" s="14">
        <f t="shared" si="4"/>
        <v>180</v>
      </c>
    </row>
    <row r="15" spans="1:18" ht="15.75" x14ac:dyDescent="0.25">
      <c r="A15" s="22" t="s">
        <v>179</v>
      </c>
      <c r="B15" s="59"/>
      <c r="C15" s="37">
        <v>999</v>
      </c>
      <c r="D15" s="37">
        <v>240</v>
      </c>
      <c r="E15" s="37">
        <v>236</v>
      </c>
      <c r="F15" s="90">
        <v>250</v>
      </c>
      <c r="G15" s="107">
        <v>273</v>
      </c>
      <c r="H15" s="37">
        <v>999</v>
      </c>
      <c r="I15" s="37">
        <v>999</v>
      </c>
      <c r="J15" s="37">
        <v>999</v>
      </c>
      <c r="K15" s="14">
        <f t="shared" si="4"/>
        <v>999</v>
      </c>
      <c r="L15" s="4"/>
      <c r="M15" s="4"/>
    </row>
    <row r="16" spans="1:18" ht="15.75" x14ac:dyDescent="0.25">
      <c r="A16" s="82" t="s">
        <v>158</v>
      </c>
      <c r="B16" s="59" t="s">
        <v>160</v>
      </c>
      <c r="C16" s="51">
        <f>+C17+C18</f>
        <v>1281</v>
      </c>
      <c r="D16" s="51">
        <v>375</v>
      </c>
      <c r="E16" s="51">
        <v>328</v>
      </c>
      <c r="F16" s="51">
        <v>328</v>
      </c>
      <c r="G16" s="51">
        <v>250</v>
      </c>
      <c r="H16" s="51">
        <v>1334</v>
      </c>
      <c r="I16" s="51">
        <v>1373</v>
      </c>
      <c r="J16" s="51">
        <v>1409</v>
      </c>
      <c r="K16" s="14">
        <f t="shared" si="4"/>
        <v>1281</v>
      </c>
    </row>
    <row r="17" spans="1:21" ht="15.75" x14ac:dyDescent="0.25">
      <c r="A17" s="22" t="s">
        <v>157</v>
      </c>
      <c r="B17" s="60"/>
      <c r="C17" s="51">
        <v>1213</v>
      </c>
      <c r="D17" s="51">
        <v>359</v>
      </c>
      <c r="E17" s="51">
        <v>310</v>
      </c>
      <c r="F17" s="108">
        <v>312</v>
      </c>
      <c r="G17" s="108">
        <v>232</v>
      </c>
      <c r="H17" s="37">
        <v>1264</v>
      </c>
      <c r="I17" s="37">
        <v>1302</v>
      </c>
      <c r="J17" s="37">
        <v>1336</v>
      </c>
      <c r="K17" s="14">
        <f t="shared" si="4"/>
        <v>1213</v>
      </c>
    </row>
    <row r="18" spans="1:21" ht="15.75" x14ac:dyDescent="0.25">
      <c r="A18" s="65" t="s">
        <v>159</v>
      </c>
      <c r="B18" s="60"/>
      <c r="C18" s="51">
        <v>68</v>
      </c>
      <c r="D18" s="51">
        <v>16</v>
      </c>
      <c r="E18" s="51">
        <v>18</v>
      </c>
      <c r="F18" s="108">
        <v>16</v>
      </c>
      <c r="G18" s="108">
        <v>18</v>
      </c>
      <c r="H18" s="37">
        <v>70</v>
      </c>
      <c r="I18" s="37">
        <v>71</v>
      </c>
      <c r="J18" s="37">
        <v>73</v>
      </c>
      <c r="K18" s="14">
        <f t="shared" si="4"/>
        <v>68</v>
      </c>
      <c r="M18" s="4"/>
    </row>
    <row r="19" spans="1:21" ht="15.75" x14ac:dyDescent="0.25">
      <c r="A19" s="22" t="s">
        <v>328</v>
      </c>
      <c r="B19" s="109" t="s">
        <v>59</v>
      </c>
      <c r="C19" s="51">
        <v>5000</v>
      </c>
      <c r="D19" s="51">
        <v>4000</v>
      </c>
      <c r="E19" s="51">
        <v>1000</v>
      </c>
      <c r="F19" s="108">
        <v>0</v>
      </c>
      <c r="G19" s="108">
        <v>0</v>
      </c>
      <c r="H19" s="37">
        <v>1558</v>
      </c>
      <c r="I19" s="37">
        <v>1580</v>
      </c>
      <c r="J19" s="37">
        <v>1601</v>
      </c>
      <c r="K19" s="14">
        <f t="shared" si="4"/>
        <v>5000</v>
      </c>
      <c r="L19" s="4"/>
    </row>
    <row r="20" spans="1:21" ht="15.75" x14ac:dyDescent="0.25">
      <c r="A20" s="65" t="s">
        <v>329</v>
      </c>
      <c r="B20" s="109"/>
      <c r="C20" s="51">
        <v>0</v>
      </c>
      <c r="D20" s="37">
        <v>0</v>
      </c>
      <c r="E20" s="37">
        <v>0</v>
      </c>
      <c r="F20" s="90">
        <v>0</v>
      </c>
      <c r="G20" s="107">
        <v>0</v>
      </c>
      <c r="H20" s="37">
        <v>0</v>
      </c>
      <c r="I20" s="37">
        <v>0</v>
      </c>
      <c r="J20" s="37">
        <v>0</v>
      </c>
      <c r="K20" s="14">
        <f t="shared" si="4"/>
        <v>0</v>
      </c>
      <c r="L20" s="4"/>
    </row>
    <row r="21" spans="1:21" ht="15.75" x14ac:dyDescent="0.25">
      <c r="A21" s="22" t="s">
        <v>151</v>
      </c>
      <c r="B21" s="60" t="s">
        <v>60</v>
      </c>
      <c r="C21" s="37">
        <v>95088</v>
      </c>
      <c r="D21" s="37">
        <v>23000</v>
      </c>
      <c r="E21" s="37">
        <v>24500</v>
      </c>
      <c r="F21" s="90">
        <v>22588</v>
      </c>
      <c r="G21" s="107">
        <v>25000</v>
      </c>
      <c r="H21" s="37">
        <v>99082</v>
      </c>
      <c r="I21" s="37">
        <v>103640</v>
      </c>
      <c r="J21" s="37">
        <v>107889</v>
      </c>
      <c r="K21" s="14">
        <f t="shared" si="4"/>
        <v>95088</v>
      </c>
    </row>
    <row r="22" spans="1:21" ht="15.75" x14ac:dyDescent="0.25">
      <c r="A22" s="22" t="s">
        <v>240</v>
      </c>
      <c r="B22" s="60" t="s">
        <v>237</v>
      </c>
      <c r="C22" s="37">
        <v>0</v>
      </c>
      <c r="D22" s="37">
        <v>0</v>
      </c>
      <c r="E22" s="37">
        <v>0</v>
      </c>
      <c r="F22" s="90">
        <v>0</v>
      </c>
      <c r="G22" s="107">
        <v>0</v>
      </c>
      <c r="H22" s="20">
        <v>502</v>
      </c>
      <c r="I22" s="20">
        <v>532</v>
      </c>
      <c r="J22" s="20">
        <v>561</v>
      </c>
      <c r="K22" s="14">
        <f t="shared" si="4"/>
        <v>0</v>
      </c>
    </row>
    <row r="23" spans="1:21" ht="18" customHeight="1" x14ac:dyDescent="0.25">
      <c r="A23" s="22" t="s">
        <v>239</v>
      </c>
      <c r="B23" s="60" t="s">
        <v>226</v>
      </c>
      <c r="C23" s="37">
        <v>753</v>
      </c>
      <c r="D23" s="37">
        <v>188</v>
      </c>
      <c r="E23" s="37">
        <v>188</v>
      </c>
      <c r="F23" s="90">
        <v>189</v>
      </c>
      <c r="G23" s="107">
        <v>188</v>
      </c>
      <c r="H23" s="20">
        <v>10480</v>
      </c>
      <c r="I23" s="20">
        <v>10596</v>
      </c>
      <c r="J23" s="20">
        <v>10703</v>
      </c>
      <c r="K23" s="14">
        <f t="shared" si="4"/>
        <v>753</v>
      </c>
      <c r="M23" s="4"/>
      <c r="N23" s="4"/>
      <c r="O23" s="4"/>
      <c r="P23" s="4"/>
      <c r="Q23" s="4"/>
      <c r="R23" s="4"/>
    </row>
    <row r="24" spans="1:21" ht="15.75" x14ac:dyDescent="0.25">
      <c r="A24" s="22" t="s">
        <v>194</v>
      </c>
      <c r="B24" s="60" t="s">
        <v>195</v>
      </c>
      <c r="C24" s="37">
        <v>1926</v>
      </c>
      <c r="D24" s="37">
        <v>485</v>
      </c>
      <c r="E24" s="37">
        <v>485</v>
      </c>
      <c r="F24" s="90">
        <v>485</v>
      </c>
      <c r="G24" s="90">
        <v>471</v>
      </c>
      <c r="H24" s="20">
        <v>2000</v>
      </c>
      <c r="I24" s="20">
        <v>2000</v>
      </c>
      <c r="J24" s="20">
        <v>2000</v>
      </c>
      <c r="K24" s="14">
        <f t="shared" si="4"/>
        <v>1926</v>
      </c>
    </row>
    <row r="25" spans="1:21" ht="15.75" x14ac:dyDescent="0.25">
      <c r="A25" s="22" t="s">
        <v>428</v>
      </c>
      <c r="B25" s="60" t="s">
        <v>427</v>
      </c>
      <c r="C25" s="37">
        <v>1148</v>
      </c>
      <c r="D25" s="37">
        <v>1148</v>
      </c>
      <c r="E25" s="37">
        <v>0</v>
      </c>
      <c r="F25" s="90">
        <v>0</v>
      </c>
      <c r="G25" s="107">
        <v>0</v>
      </c>
      <c r="H25" s="20">
        <v>0</v>
      </c>
      <c r="I25" s="20">
        <v>0</v>
      </c>
      <c r="J25" s="20">
        <v>0</v>
      </c>
      <c r="K25" s="14">
        <f t="shared" si="4"/>
        <v>1148</v>
      </c>
    </row>
    <row r="26" spans="1:21" ht="15.75" x14ac:dyDescent="0.25">
      <c r="A26" s="22" t="s">
        <v>428</v>
      </c>
      <c r="B26" s="60" t="s">
        <v>429</v>
      </c>
      <c r="C26" s="37">
        <v>7890</v>
      </c>
      <c r="D26" s="37">
        <v>7890</v>
      </c>
      <c r="E26" s="37">
        <v>0</v>
      </c>
      <c r="F26" s="90">
        <v>0</v>
      </c>
      <c r="G26" s="107">
        <v>0</v>
      </c>
      <c r="H26" s="20">
        <v>0</v>
      </c>
      <c r="I26" s="20">
        <v>0</v>
      </c>
      <c r="J26" s="20">
        <v>0</v>
      </c>
      <c r="K26" s="14">
        <f t="shared" si="4"/>
        <v>7890</v>
      </c>
    </row>
    <row r="27" spans="1:21" ht="15.75" x14ac:dyDescent="0.25">
      <c r="A27" s="22" t="s">
        <v>431</v>
      </c>
      <c r="B27" s="60" t="s">
        <v>430</v>
      </c>
      <c r="C27" s="37">
        <v>6112</v>
      </c>
      <c r="D27" s="37">
        <v>6112</v>
      </c>
      <c r="E27" s="37">
        <v>0</v>
      </c>
      <c r="F27" s="90">
        <v>0</v>
      </c>
      <c r="G27" s="107">
        <v>0</v>
      </c>
      <c r="H27" s="20">
        <v>0</v>
      </c>
      <c r="I27" s="20">
        <v>0</v>
      </c>
      <c r="J27" s="20">
        <v>0</v>
      </c>
      <c r="K27" s="14">
        <f t="shared" si="4"/>
        <v>6112</v>
      </c>
    </row>
    <row r="28" spans="1:21" ht="15.75" x14ac:dyDescent="0.25">
      <c r="A28" s="22" t="s">
        <v>431</v>
      </c>
      <c r="B28" s="60" t="s">
        <v>525</v>
      </c>
      <c r="C28" s="37">
        <v>189</v>
      </c>
      <c r="D28" s="37">
        <v>189</v>
      </c>
      <c r="E28" s="37">
        <v>0</v>
      </c>
      <c r="F28" s="90">
        <v>0</v>
      </c>
      <c r="G28" s="107">
        <v>0</v>
      </c>
      <c r="H28" s="20">
        <v>0</v>
      </c>
      <c r="I28" s="20">
        <v>0</v>
      </c>
      <c r="J28" s="20">
        <v>0</v>
      </c>
      <c r="K28" s="14">
        <f t="shared" si="4"/>
        <v>189</v>
      </c>
    </row>
    <row r="29" spans="1:21" ht="15.75" x14ac:dyDescent="0.25">
      <c r="A29" s="22" t="s">
        <v>425</v>
      </c>
      <c r="B29" s="60" t="s">
        <v>426</v>
      </c>
      <c r="C29" s="37">
        <v>4127</v>
      </c>
      <c r="D29" s="37">
        <v>4127</v>
      </c>
      <c r="E29" s="37">
        <v>0</v>
      </c>
      <c r="F29" s="90">
        <v>0</v>
      </c>
      <c r="G29" s="107">
        <v>0</v>
      </c>
      <c r="H29" s="20">
        <v>0</v>
      </c>
      <c r="I29" s="20">
        <v>0</v>
      </c>
      <c r="J29" s="20">
        <v>0</v>
      </c>
      <c r="K29" s="14">
        <f t="shared" si="4"/>
        <v>4127</v>
      </c>
    </row>
    <row r="30" spans="1:21" ht="15.75" x14ac:dyDescent="0.25">
      <c r="A30" s="22" t="s">
        <v>310</v>
      </c>
      <c r="B30" s="60" t="s">
        <v>213</v>
      </c>
      <c r="C30" s="37">
        <v>62000</v>
      </c>
      <c r="D30" s="37">
        <v>19145</v>
      </c>
      <c r="E30" s="37">
        <v>19830</v>
      </c>
      <c r="F30" s="90">
        <v>15015</v>
      </c>
      <c r="G30" s="107">
        <v>8010</v>
      </c>
      <c r="H30" s="37">
        <v>63000</v>
      </c>
      <c r="I30" s="37">
        <v>63000</v>
      </c>
      <c r="J30" s="37">
        <v>63000</v>
      </c>
      <c r="K30" s="14">
        <f t="shared" si="4"/>
        <v>62000</v>
      </c>
      <c r="L30" s="4"/>
    </row>
    <row r="31" spans="1:21" ht="15.75" x14ac:dyDescent="0.25">
      <c r="A31" s="22" t="s">
        <v>531</v>
      </c>
      <c r="B31" s="60"/>
      <c r="C31" s="37">
        <v>5265</v>
      </c>
      <c r="D31" s="37">
        <v>2383</v>
      </c>
      <c r="E31" s="37">
        <v>2882</v>
      </c>
      <c r="F31" s="90">
        <v>0</v>
      </c>
      <c r="G31" s="107">
        <v>0</v>
      </c>
      <c r="H31" s="37">
        <v>0</v>
      </c>
      <c r="I31" s="37">
        <v>0</v>
      </c>
      <c r="J31" s="37">
        <v>0</v>
      </c>
      <c r="K31" s="14">
        <f t="shared" si="4"/>
        <v>5265</v>
      </c>
    </row>
    <row r="32" spans="1:21" ht="15.75" x14ac:dyDescent="0.25">
      <c r="A32" s="28" t="s">
        <v>1</v>
      </c>
      <c r="B32" s="20"/>
      <c r="C32" s="29">
        <f>+C33+C38+C47+C49+C60+C178+C185+C261+C310+C446+C482</f>
        <v>228649</v>
      </c>
      <c r="D32" s="29">
        <f t="shared" ref="D32" si="5">+D33+D38+D47+D49+D60+D178+D185+D261+D310+D446+D482</f>
        <v>78949</v>
      </c>
      <c r="E32" s="29">
        <f t="shared" ref="E32" si="6">+E33+E38+E47+E49+E60+E178+E185+E261+E310+E446+E482</f>
        <v>59120</v>
      </c>
      <c r="F32" s="29">
        <f t="shared" ref="F32" si="7">+F33+F38+F47+F49+F60+F178+F185+F261+F310+F446+F482</f>
        <v>47520</v>
      </c>
      <c r="G32" s="29">
        <f t="shared" ref="G32" si="8">+G33+G38+G47+G49+G60+G178+G185+G261+G310+G446+G482</f>
        <v>43060</v>
      </c>
      <c r="H32" s="29">
        <f t="shared" ref="H32" si="9">+H33+H38+H47+H49+H60+H178+H185+H261+H310+H446+H482</f>
        <v>215504</v>
      </c>
      <c r="I32" s="29">
        <f t="shared" ref="I32" si="10">+I33+I38+I47+I49+I60+I178+I185+I261+I310+I446+I482</f>
        <v>220439</v>
      </c>
      <c r="J32" s="29">
        <f t="shared" ref="J32" si="11">+J33+J38+J47+J49+J60+J178+J185+J261+J310+J446+J482</f>
        <v>225107</v>
      </c>
      <c r="K32" s="14">
        <f t="shared" si="4"/>
        <v>228649</v>
      </c>
      <c r="L32" s="18"/>
      <c r="M32" s="4"/>
      <c r="N32" s="4"/>
      <c r="O32" s="4"/>
      <c r="P32" s="4"/>
      <c r="Q32" s="4"/>
      <c r="R32" s="4"/>
      <c r="S32" s="4"/>
      <c r="T32" s="4"/>
      <c r="U32" s="4"/>
    </row>
    <row r="33" spans="1:23" ht="15.75" x14ac:dyDescent="0.25">
      <c r="A33" s="28" t="s">
        <v>3</v>
      </c>
      <c r="B33" s="21" t="s">
        <v>135</v>
      </c>
      <c r="C33" s="30">
        <f>+C34+C35+C36+C37</f>
        <v>24550</v>
      </c>
      <c r="D33" s="30">
        <f t="shared" ref="D33:J33" si="12">+D34+D35+D36+D37</f>
        <v>6000</v>
      </c>
      <c r="E33" s="30">
        <f t="shared" si="12"/>
        <v>6690</v>
      </c>
      <c r="F33" s="30">
        <f t="shared" si="12"/>
        <v>6030</v>
      </c>
      <c r="G33" s="30">
        <f t="shared" si="12"/>
        <v>5830</v>
      </c>
      <c r="H33" s="30">
        <f t="shared" si="12"/>
        <v>24020</v>
      </c>
      <c r="I33" s="30">
        <f t="shared" si="12"/>
        <v>24120</v>
      </c>
      <c r="J33" s="30">
        <f t="shared" si="12"/>
        <v>24220</v>
      </c>
      <c r="K33" s="14">
        <f t="shared" si="4"/>
        <v>24550</v>
      </c>
      <c r="L33" s="18"/>
      <c r="M33" s="16"/>
      <c r="N33" s="16"/>
      <c r="O33" s="16"/>
      <c r="P33" s="16"/>
      <c r="Q33" s="16"/>
      <c r="U33" s="4"/>
    </row>
    <row r="34" spans="1:23" ht="15.75" x14ac:dyDescent="0.25">
      <c r="A34" s="28" t="s">
        <v>2</v>
      </c>
      <c r="B34" s="31" t="s">
        <v>61</v>
      </c>
      <c r="C34" s="37">
        <v>21000</v>
      </c>
      <c r="D34" s="37">
        <v>5100</v>
      </c>
      <c r="E34" s="37">
        <v>5500</v>
      </c>
      <c r="F34" s="20">
        <v>5200</v>
      </c>
      <c r="G34" s="63">
        <v>5200</v>
      </c>
      <c r="H34" s="20">
        <v>21000</v>
      </c>
      <c r="I34" s="20">
        <v>21000</v>
      </c>
      <c r="J34" s="20">
        <v>21000</v>
      </c>
      <c r="K34" s="14">
        <f t="shared" si="4"/>
        <v>21000</v>
      </c>
      <c r="L34" s="18"/>
      <c r="Q34" s="4"/>
      <c r="R34" s="4"/>
      <c r="T34" s="4"/>
      <c r="U34" s="4"/>
    </row>
    <row r="35" spans="1:23" ht="15.75" x14ac:dyDescent="0.25">
      <c r="A35" s="28" t="s">
        <v>4</v>
      </c>
      <c r="B35" s="31" t="s">
        <v>62</v>
      </c>
      <c r="C35" s="37">
        <f t="shared" ref="C35:C37" si="13">+D35+E35+F35+G35</f>
        <v>3330</v>
      </c>
      <c r="D35" s="37">
        <v>770</v>
      </c>
      <c r="E35" s="37">
        <v>1160</v>
      </c>
      <c r="F35" s="37">
        <v>800</v>
      </c>
      <c r="G35" s="38">
        <v>600</v>
      </c>
      <c r="H35" s="20">
        <v>2800</v>
      </c>
      <c r="I35" s="20">
        <v>2900</v>
      </c>
      <c r="J35" s="20">
        <v>3000</v>
      </c>
      <c r="K35" s="14">
        <f t="shared" si="4"/>
        <v>3330</v>
      </c>
      <c r="L35" s="18"/>
      <c r="P35" s="4"/>
      <c r="Q35" s="16"/>
    </row>
    <row r="36" spans="1:23" ht="15.75" x14ac:dyDescent="0.25">
      <c r="A36" s="20" t="s">
        <v>205</v>
      </c>
      <c r="B36" s="36" t="s">
        <v>201</v>
      </c>
      <c r="C36" s="37">
        <f t="shared" si="13"/>
        <v>120</v>
      </c>
      <c r="D36" s="37">
        <v>30</v>
      </c>
      <c r="E36" s="37">
        <v>30</v>
      </c>
      <c r="F36" s="20">
        <v>30</v>
      </c>
      <c r="G36" s="38">
        <v>30</v>
      </c>
      <c r="H36" s="20">
        <v>120</v>
      </c>
      <c r="I36" s="20">
        <v>120</v>
      </c>
      <c r="J36" s="20">
        <v>120</v>
      </c>
      <c r="K36" s="14">
        <f t="shared" si="4"/>
        <v>120</v>
      </c>
      <c r="L36" s="18"/>
      <c r="N36" s="15"/>
    </row>
    <row r="37" spans="1:23" ht="15.75" x14ac:dyDescent="0.25">
      <c r="A37" s="40" t="s">
        <v>189</v>
      </c>
      <c r="B37" s="36" t="s">
        <v>225</v>
      </c>
      <c r="C37" s="37">
        <f t="shared" si="13"/>
        <v>100</v>
      </c>
      <c r="D37" s="37">
        <v>100</v>
      </c>
      <c r="E37" s="37">
        <v>0</v>
      </c>
      <c r="F37" s="20">
        <v>0</v>
      </c>
      <c r="G37" s="38">
        <v>0</v>
      </c>
      <c r="H37" s="20">
        <v>100</v>
      </c>
      <c r="I37" s="20">
        <v>100</v>
      </c>
      <c r="J37" s="20">
        <v>100</v>
      </c>
      <c r="K37" s="14">
        <f t="shared" si="4"/>
        <v>100</v>
      </c>
      <c r="L37" s="18"/>
      <c r="O37" s="4"/>
      <c r="Q37" s="4"/>
    </row>
    <row r="38" spans="1:23" ht="15.75" x14ac:dyDescent="0.25">
      <c r="A38" s="28" t="s">
        <v>6</v>
      </c>
      <c r="B38" s="31" t="s">
        <v>63</v>
      </c>
      <c r="C38" s="30">
        <f>+C39+C40+C41+C42</f>
        <v>4530</v>
      </c>
      <c r="D38" s="30">
        <f t="shared" ref="D38:J38" si="14">+D39+D40+D41+D42</f>
        <v>690</v>
      </c>
      <c r="E38" s="30">
        <f t="shared" si="14"/>
        <v>690</v>
      </c>
      <c r="F38" s="30">
        <f t="shared" si="14"/>
        <v>575</v>
      </c>
      <c r="G38" s="30">
        <f t="shared" si="14"/>
        <v>2575</v>
      </c>
      <c r="H38" s="30">
        <f t="shared" si="14"/>
        <v>2430</v>
      </c>
      <c r="I38" s="30">
        <f t="shared" si="14"/>
        <v>2430</v>
      </c>
      <c r="J38" s="30">
        <f t="shared" si="14"/>
        <v>2430</v>
      </c>
      <c r="K38" s="14">
        <f t="shared" si="4"/>
        <v>4530</v>
      </c>
      <c r="L38" s="18"/>
      <c r="O38" s="4"/>
      <c r="P38" s="4"/>
      <c r="Q38" s="4"/>
      <c r="S38" s="4"/>
      <c r="T38" s="4"/>
      <c r="U38" s="4"/>
      <c r="V38" s="4"/>
      <c r="W38" s="4"/>
    </row>
    <row r="39" spans="1:23" ht="15.75" x14ac:dyDescent="0.25">
      <c r="A39" s="28" t="s">
        <v>2</v>
      </c>
      <c r="B39" s="31" t="s">
        <v>64</v>
      </c>
      <c r="C39" s="30">
        <f>C44</f>
        <v>2200</v>
      </c>
      <c r="D39" s="30">
        <f t="shared" ref="D39:G39" si="15">D44</f>
        <v>550</v>
      </c>
      <c r="E39" s="30">
        <f t="shared" si="15"/>
        <v>550</v>
      </c>
      <c r="F39" s="30">
        <f t="shared" si="15"/>
        <v>550</v>
      </c>
      <c r="G39" s="30">
        <f t="shared" si="15"/>
        <v>550</v>
      </c>
      <c r="H39" s="30">
        <v>2200</v>
      </c>
      <c r="I39" s="30">
        <v>2200</v>
      </c>
      <c r="J39" s="30">
        <v>2200</v>
      </c>
      <c r="K39" s="14">
        <f t="shared" si="4"/>
        <v>2200</v>
      </c>
      <c r="L39" s="18"/>
      <c r="P39" s="4"/>
    </row>
    <row r="40" spans="1:23" ht="14.25" customHeight="1" x14ac:dyDescent="0.25">
      <c r="A40" s="28" t="s">
        <v>4</v>
      </c>
      <c r="B40" s="31" t="s">
        <v>65</v>
      </c>
      <c r="C40" s="30">
        <f>+C45+C46</f>
        <v>130</v>
      </c>
      <c r="D40" s="30">
        <f t="shared" ref="D40:J40" si="16">+D45+D46</f>
        <v>40</v>
      </c>
      <c r="E40" s="30">
        <f t="shared" si="16"/>
        <v>40</v>
      </c>
      <c r="F40" s="30">
        <f t="shared" si="16"/>
        <v>25</v>
      </c>
      <c r="G40" s="30">
        <f t="shared" si="16"/>
        <v>25</v>
      </c>
      <c r="H40" s="30">
        <f t="shared" si="16"/>
        <v>130</v>
      </c>
      <c r="I40" s="30">
        <f t="shared" si="16"/>
        <v>130</v>
      </c>
      <c r="J40" s="30">
        <f t="shared" si="16"/>
        <v>130</v>
      </c>
      <c r="K40" s="14">
        <f t="shared" si="4"/>
        <v>130</v>
      </c>
      <c r="L40" s="18"/>
      <c r="Q40" s="4"/>
    </row>
    <row r="41" spans="1:23" ht="15.75" x14ac:dyDescent="0.25">
      <c r="A41" s="28" t="s">
        <v>372</v>
      </c>
      <c r="B41" s="31"/>
      <c r="C41" s="30">
        <v>200</v>
      </c>
      <c r="D41" s="30">
        <v>100</v>
      </c>
      <c r="E41" s="30">
        <v>100</v>
      </c>
      <c r="F41" s="30">
        <v>0</v>
      </c>
      <c r="G41" s="30">
        <v>0</v>
      </c>
      <c r="H41" s="30">
        <v>100</v>
      </c>
      <c r="I41" s="30">
        <v>100</v>
      </c>
      <c r="J41" s="30">
        <v>100</v>
      </c>
      <c r="K41" s="14">
        <f t="shared" si="4"/>
        <v>200</v>
      </c>
      <c r="L41" s="18"/>
    </row>
    <row r="42" spans="1:23" ht="15.75" x14ac:dyDescent="0.25">
      <c r="A42" s="28" t="s">
        <v>302</v>
      </c>
      <c r="B42" s="31" t="s">
        <v>303</v>
      </c>
      <c r="C42" s="30">
        <v>2000</v>
      </c>
      <c r="D42" s="30">
        <v>0</v>
      </c>
      <c r="E42" s="30">
        <v>0</v>
      </c>
      <c r="F42" s="30">
        <v>0</v>
      </c>
      <c r="G42" s="30">
        <v>2000</v>
      </c>
      <c r="H42" s="30"/>
      <c r="I42" s="30"/>
      <c r="J42" s="30"/>
      <c r="K42" s="14">
        <f t="shared" si="4"/>
        <v>2000</v>
      </c>
      <c r="L42" s="18"/>
      <c r="M42" s="4"/>
    </row>
    <row r="43" spans="1:23" ht="15.75" x14ac:dyDescent="0.25">
      <c r="A43" s="28" t="s">
        <v>56</v>
      </c>
      <c r="B43" s="31" t="s">
        <v>260</v>
      </c>
      <c r="C43" s="30">
        <f>+C44+C45</f>
        <v>2300</v>
      </c>
      <c r="D43" s="30">
        <f t="shared" ref="D43:G43" si="17">+D44+D45</f>
        <v>575</v>
      </c>
      <c r="E43" s="30">
        <f t="shared" si="17"/>
        <v>575</v>
      </c>
      <c r="F43" s="30">
        <f t="shared" si="17"/>
        <v>575</v>
      </c>
      <c r="G43" s="30">
        <f t="shared" si="17"/>
        <v>575</v>
      </c>
      <c r="H43" s="30">
        <v>1850</v>
      </c>
      <c r="I43" s="30">
        <v>1880</v>
      </c>
      <c r="J43" s="30">
        <v>1900</v>
      </c>
      <c r="K43" s="14">
        <f t="shared" si="4"/>
        <v>2300</v>
      </c>
      <c r="L43" s="18"/>
    </row>
    <row r="44" spans="1:23" ht="15.75" x14ac:dyDescent="0.25">
      <c r="A44" s="20" t="s">
        <v>2</v>
      </c>
      <c r="B44" s="36"/>
      <c r="C44" s="37">
        <v>2200</v>
      </c>
      <c r="D44" s="37">
        <v>550</v>
      </c>
      <c r="E44" s="37">
        <v>550</v>
      </c>
      <c r="F44" s="20">
        <v>550</v>
      </c>
      <c r="G44" s="38">
        <v>550</v>
      </c>
      <c r="H44" s="30"/>
      <c r="I44" s="30"/>
      <c r="J44" s="30"/>
      <c r="K44" s="14">
        <f t="shared" si="4"/>
        <v>2200</v>
      </c>
      <c r="L44" s="18"/>
    </row>
    <row r="45" spans="1:23" ht="15.75" x14ac:dyDescent="0.25">
      <c r="A45" s="20" t="s">
        <v>4</v>
      </c>
      <c r="B45" s="36"/>
      <c r="C45" s="37">
        <v>100</v>
      </c>
      <c r="D45" s="37">
        <v>25</v>
      </c>
      <c r="E45" s="37">
        <v>25</v>
      </c>
      <c r="F45" s="37">
        <v>25</v>
      </c>
      <c r="G45" s="37">
        <v>25</v>
      </c>
      <c r="H45" s="37">
        <v>100</v>
      </c>
      <c r="I45" s="37">
        <v>100</v>
      </c>
      <c r="J45" s="37">
        <v>100</v>
      </c>
      <c r="K45" s="14">
        <f t="shared" si="4"/>
        <v>100</v>
      </c>
      <c r="L45" s="18"/>
    </row>
    <row r="46" spans="1:23" ht="15.75" x14ac:dyDescent="0.25">
      <c r="A46" s="20" t="s">
        <v>180</v>
      </c>
      <c r="B46" s="36" t="s">
        <v>187</v>
      </c>
      <c r="C46" s="37">
        <v>30</v>
      </c>
      <c r="D46" s="37">
        <v>15</v>
      </c>
      <c r="E46" s="37">
        <v>15</v>
      </c>
      <c r="F46" s="20">
        <v>0</v>
      </c>
      <c r="G46" s="38">
        <v>0</v>
      </c>
      <c r="H46" s="20">
        <v>30</v>
      </c>
      <c r="I46" s="20">
        <v>30</v>
      </c>
      <c r="J46" s="20">
        <v>30</v>
      </c>
      <c r="K46" s="14">
        <f t="shared" si="4"/>
        <v>30</v>
      </c>
      <c r="L46" s="18"/>
    </row>
    <row r="47" spans="1:23" ht="15.75" x14ac:dyDescent="0.25">
      <c r="A47" s="28" t="s">
        <v>7</v>
      </c>
      <c r="B47" s="31" t="s">
        <v>66</v>
      </c>
      <c r="C47" s="30">
        <f>C48</f>
        <v>12800</v>
      </c>
      <c r="D47" s="30">
        <f t="shared" ref="D47:J47" si="18">D48</f>
        <v>2000</v>
      </c>
      <c r="E47" s="30">
        <f t="shared" si="18"/>
        <v>3600</v>
      </c>
      <c r="F47" s="30">
        <f t="shared" si="18"/>
        <v>3600</v>
      </c>
      <c r="G47" s="30">
        <f t="shared" si="18"/>
        <v>3600</v>
      </c>
      <c r="H47" s="30">
        <f t="shared" si="18"/>
        <v>4000</v>
      </c>
      <c r="I47" s="30">
        <f t="shared" si="18"/>
        <v>3800</v>
      </c>
      <c r="J47" s="30">
        <f t="shared" si="18"/>
        <v>3600</v>
      </c>
      <c r="K47" s="14">
        <f t="shared" si="4"/>
        <v>12800</v>
      </c>
      <c r="L47" s="18"/>
    </row>
    <row r="48" spans="1:23" ht="15.75" x14ac:dyDescent="0.25">
      <c r="A48" s="20" t="s">
        <v>363</v>
      </c>
      <c r="B48" s="36"/>
      <c r="C48" s="37">
        <f>+D48+E48+F48+G48</f>
        <v>12800</v>
      </c>
      <c r="D48" s="37">
        <v>2000</v>
      </c>
      <c r="E48" s="37">
        <v>3600</v>
      </c>
      <c r="F48" s="20">
        <v>3600</v>
      </c>
      <c r="G48" s="38">
        <v>3600</v>
      </c>
      <c r="H48" s="20">
        <v>4000</v>
      </c>
      <c r="I48" s="20">
        <v>3800</v>
      </c>
      <c r="J48" s="20">
        <v>3600</v>
      </c>
      <c r="K48" s="14">
        <f t="shared" si="4"/>
        <v>12800</v>
      </c>
      <c r="L48" s="18"/>
    </row>
    <row r="49" spans="1:12" ht="15.75" x14ac:dyDescent="0.25">
      <c r="A49" s="28" t="s">
        <v>8</v>
      </c>
      <c r="B49" s="31" t="s">
        <v>67</v>
      </c>
      <c r="C49" s="30">
        <f>+C50+C51+C52</f>
        <v>8708</v>
      </c>
      <c r="D49" s="30">
        <f t="shared" ref="D49:J49" si="19">+D50+D51+D52</f>
        <v>2198</v>
      </c>
      <c r="E49" s="30">
        <f t="shared" si="19"/>
        <v>2421</v>
      </c>
      <c r="F49" s="30">
        <f t="shared" si="19"/>
        <v>2114</v>
      </c>
      <c r="G49" s="30">
        <f t="shared" si="19"/>
        <v>1975</v>
      </c>
      <c r="H49" s="30">
        <f t="shared" si="19"/>
        <v>8770</v>
      </c>
      <c r="I49" s="30">
        <f t="shared" si="19"/>
        <v>8780</v>
      </c>
      <c r="J49" s="30">
        <f t="shared" si="19"/>
        <v>8780</v>
      </c>
      <c r="K49" s="14">
        <f t="shared" si="4"/>
        <v>8708</v>
      </c>
      <c r="L49" s="18"/>
    </row>
    <row r="50" spans="1:12" ht="15.75" x14ac:dyDescent="0.25">
      <c r="A50" s="28" t="s">
        <v>2</v>
      </c>
      <c r="B50" s="31" t="s">
        <v>69</v>
      </c>
      <c r="C50" s="30">
        <f>C54</f>
        <v>7948</v>
      </c>
      <c r="D50" s="30">
        <f t="shared" ref="D50:J50" si="20">D54</f>
        <v>1961</v>
      </c>
      <c r="E50" s="30">
        <f t="shared" si="20"/>
        <v>2099</v>
      </c>
      <c r="F50" s="30">
        <f t="shared" si="20"/>
        <v>1988</v>
      </c>
      <c r="G50" s="30">
        <f t="shared" si="20"/>
        <v>1900</v>
      </c>
      <c r="H50" s="30">
        <f t="shared" si="20"/>
        <v>8050</v>
      </c>
      <c r="I50" s="30">
        <f t="shared" si="20"/>
        <v>8050</v>
      </c>
      <c r="J50" s="30">
        <f t="shared" si="20"/>
        <v>8050</v>
      </c>
      <c r="K50" s="14">
        <f t="shared" si="4"/>
        <v>7948</v>
      </c>
      <c r="L50" s="18"/>
    </row>
    <row r="51" spans="1:12" ht="15.75" x14ac:dyDescent="0.25">
      <c r="A51" s="28" t="s">
        <v>4</v>
      </c>
      <c r="B51" s="31" t="s">
        <v>70</v>
      </c>
      <c r="C51" s="30">
        <f>+C55+C58</f>
        <v>670</v>
      </c>
      <c r="D51" s="30">
        <f t="shared" ref="D51:J52" si="21">+D55+D58</f>
        <v>237</v>
      </c>
      <c r="E51" s="30">
        <f t="shared" si="21"/>
        <v>232</v>
      </c>
      <c r="F51" s="30">
        <f t="shared" si="21"/>
        <v>126</v>
      </c>
      <c r="G51" s="30">
        <f t="shared" si="21"/>
        <v>75</v>
      </c>
      <c r="H51" s="30">
        <f t="shared" si="21"/>
        <v>720</v>
      </c>
      <c r="I51" s="30">
        <f t="shared" si="21"/>
        <v>730</v>
      </c>
      <c r="J51" s="30">
        <f t="shared" si="21"/>
        <v>730</v>
      </c>
      <c r="K51" s="14">
        <f t="shared" si="4"/>
        <v>670</v>
      </c>
      <c r="L51" s="18"/>
    </row>
    <row r="52" spans="1:12" ht="15.75" x14ac:dyDescent="0.25">
      <c r="A52" s="34" t="s">
        <v>143</v>
      </c>
      <c r="B52" s="31" t="s">
        <v>144</v>
      </c>
      <c r="C52" s="39">
        <f>+C56+C59</f>
        <v>90</v>
      </c>
      <c r="D52" s="39">
        <f t="shared" si="21"/>
        <v>0</v>
      </c>
      <c r="E52" s="39">
        <f t="shared" si="21"/>
        <v>90</v>
      </c>
      <c r="F52" s="39">
        <f t="shared" si="21"/>
        <v>0</v>
      </c>
      <c r="G52" s="39">
        <f t="shared" si="21"/>
        <v>0</v>
      </c>
      <c r="H52" s="39">
        <f t="shared" si="21"/>
        <v>0</v>
      </c>
      <c r="I52" s="39">
        <f t="shared" si="21"/>
        <v>0</v>
      </c>
      <c r="J52" s="39">
        <f t="shared" si="21"/>
        <v>0</v>
      </c>
      <c r="K52" s="14">
        <f t="shared" si="4"/>
        <v>90</v>
      </c>
      <c r="L52" s="18"/>
    </row>
    <row r="53" spans="1:12" ht="15.75" x14ac:dyDescent="0.25">
      <c r="A53" s="28" t="s">
        <v>0</v>
      </c>
      <c r="B53" s="28" t="s">
        <v>68</v>
      </c>
      <c r="C53" s="30">
        <f>+C54+C55+C56</f>
        <v>8498</v>
      </c>
      <c r="D53" s="30">
        <f t="shared" ref="D53:J53" si="22">+D54+D55+D56</f>
        <v>2148</v>
      </c>
      <c r="E53" s="30">
        <f t="shared" si="22"/>
        <v>2281</v>
      </c>
      <c r="F53" s="30">
        <f t="shared" si="22"/>
        <v>2094</v>
      </c>
      <c r="G53" s="30">
        <f t="shared" si="22"/>
        <v>1975</v>
      </c>
      <c r="H53" s="30">
        <f t="shared" si="22"/>
        <v>8650</v>
      </c>
      <c r="I53" s="30">
        <f t="shared" si="22"/>
        <v>8650</v>
      </c>
      <c r="J53" s="30">
        <f t="shared" si="22"/>
        <v>8650</v>
      </c>
      <c r="K53" s="14">
        <f t="shared" si="4"/>
        <v>8498</v>
      </c>
      <c r="L53" s="18"/>
    </row>
    <row r="54" spans="1:12" ht="15.75" x14ac:dyDescent="0.25">
      <c r="A54" s="20" t="s">
        <v>2</v>
      </c>
      <c r="B54" s="36" t="s">
        <v>69</v>
      </c>
      <c r="C54" s="37">
        <v>7948</v>
      </c>
      <c r="D54" s="37">
        <v>1961</v>
      </c>
      <c r="E54" s="37">
        <v>2099</v>
      </c>
      <c r="F54" s="20">
        <v>1988</v>
      </c>
      <c r="G54" s="38">
        <v>1900</v>
      </c>
      <c r="H54" s="20">
        <v>8050</v>
      </c>
      <c r="I54" s="20">
        <v>8050</v>
      </c>
      <c r="J54" s="20">
        <v>8050</v>
      </c>
      <c r="K54" s="14">
        <f t="shared" si="4"/>
        <v>7948</v>
      </c>
      <c r="L54" s="18"/>
    </row>
    <row r="55" spans="1:12" ht="15.75" x14ac:dyDescent="0.25">
      <c r="A55" s="20" t="s">
        <v>4</v>
      </c>
      <c r="B55" s="36" t="s">
        <v>70</v>
      </c>
      <c r="C55" s="37">
        <v>550</v>
      </c>
      <c r="D55" s="37">
        <v>187</v>
      </c>
      <c r="E55" s="37">
        <v>182</v>
      </c>
      <c r="F55" s="37">
        <v>106</v>
      </c>
      <c r="G55" s="38">
        <v>75</v>
      </c>
      <c r="H55" s="20">
        <v>600</v>
      </c>
      <c r="I55" s="20">
        <v>600</v>
      </c>
      <c r="J55" s="20">
        <v>600</v>
      </c>
      <c r="K55" s="14">
        <f t="shared" si="4"/>
        <v>550</v>
      </c>
      <c r="L55" s="18"/>
    </row>
    <row r="56" spans="1:12" ht="15.75" x14ac:dyDescent="0.25">
      <c r="A56" s="40" t="s">
        <v>170</v>
      </c>
      <c r="B56" s="36" t="s">
        <v>144</v>
      </c>
      <c r="C56" s="37">
        <v>0</v>
      </c>
      <c r="D56" s="37">
        <v>0</v>
      </c>
      <c r="E56" s="37">
        <v>0</v>
      </c>
      <c r="F56" s="37">
        <v>0</v>
      </c>
      <c r="G56" s="38">
        <v>0</v>
      </c>
      <c r="H56" s="20">
        <v>0</v>
      </c>
      <c r="I56" s="20">
        <v>0</v>
      </c>
      <c r="J56" s="20">
        <v>0</v>
      </c>
      <c r="K56" s="14">
        <f t="shared" si="4"/>
        <v>0</v>
      </c>
      <c r="L56" s="18"/>
    </row>
    <row r="57" spans="1:12" s="5" customFormat="1" ht="15.75" x14ac:dyDescent="0.25">
      <c r="A57" s="41" t="s">
        <v>256</v>
      </c>
      <c r="B57" s="42" t="s">
        <v>71</v>
      </c>
      <c r="C57" s="43">
        <f>+C58+C59</f>
        <v>210</v>
      </c>
      <c r="D57" s="43">
        <f t="shared" ref="D57:J57" si="23">+D58+D59</f>
        <v>50</v>
      </c>
      <c r="E57" s="43">
        <f t="shared" si="23"/>
        <v>140</v>
      </c>
      <c r="F57" s="43">
        <f t="shared" si="23"/>
        <v>20</v>
      </c>
      <c r="G57" s="43">
        <f t="shared" si="23"/>
        <v>0</v>
      </c>
      <c r="H57" s="43">
        <f t="shared" si="23"/>
        <v>120</v>
      </c>
      <c r="I57" s="43">
        <f t="shared" si="23"/>
        <v>130</v>
      </c>
      <c r="J57" s="43">
        <f t="shared" si="23"/>
        <v>130</v>
      </c>
      <c r="K57" s="14">
        <f t="shared" si="4"/>
        <v>210</v>
      </c>
      <c r="L57" s="18"/>
    </row>
    <row r="58" spans="1:12" s="5" customFormat="1" ht="15.75" x14ac:dyDescent="0.25">
      <c r="A58" s="44" t="s">
        <v>12</v>
      </c>
      <c r="B58" s="45" t="s">
        <v>72</v>
      </c>
      <c r="C58" s="46">
        <v>120</v>
      </c>
      <c r="D58" s="37">
        <v>50</v>
      </c>
      <c r="E58" s="37">
        <v>50</v>
      </c>
      <c r="F58" s="44">
        <v>20</v>
      </c>
      <c r="G58" s="47">
        <v>0</v>
      </c>
      <c r="H58" s="44">
        <v>120</v>
      </c>
      <c r="I58" s="44">
        <v>130</v>
      </c>
      <c r="J58" s="44">
        <v>130</v>
      </c>
      <c r="K58" s="14">
        <f t="shared" si="4"/>
        <v>120</v>
      </c>
      <c r="L58" s="18"/>
    </row>
    <row r="59" spans="1:12" ht="15.75" x14ac:dyDescent="0.25">
      <c r="A59" s="40" t="s">
        <v>368</v>
      </c>
      <c r="B59" s="36" t="s">
        <v>144</v>
      </c>
      <c r="C59" s="37">
        <v>90</v>
      </c>
      <c r="D59" s="37">
        <v>0</v>
      </c>
      <c r="E59" s="37">
        <v>90</v>
      </c>
      <c r="F59" s="20">
        <v>0</v>
      </c>
      <c r="G59" s="38">
        <v>0</v>
      </c>
      <c r="H59" s="20">
        <v>0</v>
      </c>
      <c r="I59" s="20">
        <v>0</v>
      </c>
      <c r="J59" s="20">
        <v>0</v>
      </c>
      <c r="K59" s="14">
        <f t="shared" si="4"/>
        <v>90</v>
      </c>
      <c r="L59" s="18"/>
    </row>
    <row r="60" spans="1:12" ht="15.75" x14ac:dyDescent="0.25">
      <c r="A60" s="48" t="s">
        <v>196</v>
      </c>
      <c r="B60" s="31" t="s">
        <v>73</v>
      </c>
      <c r="C60" s="39">
        <f>+C61+C62+C63+C64+C66+C155+C65</f>
        <v>16100</v>
      </c>
      <c r="D60" s="39">
        <f t="shared" ref="D60:G60" si="24">+D61+D62+D63+D64+D66+D155+D65</f>
        <v>6687</v>
      </c>
      <c r="E60" s="39">
        <f t="shared" si="24"/>
        <v>4333</v>
      </c>
      <c r="F60" s="39">
        <f t="shared" si="24"/>
        <v>3068</v>
      </c>
      <c r="G60" s="39">
        <f t="shared" si="24"/>
        <v>2012</v>
      </c>
      <c r="H60" s="39">
        <f t="shared" ref="H60:J60" si="25">+H61+H62+H63+H64+H66+H155</f>
        <v>18417</v>
      </c>
      <c r="I60" s="39">
        <f t="shared" si="25"/>
        <v>21294</v>
      </c>
      <c r="J60" s="39">
        <f t="shared" si="25"/>
        <v>22992</v>
      </c>
      <c r="K60" s="14">
        <f t="shared" si="4"/>
        <v>16100</v>
      </c>
      <c r="L60" s="18"/>
    </row>
    <row r="61" spans="1:12" ht="15.75" x14ac:dyDescent="0.25">
      <c r="A61" s="48" t="s">
        <v>21</v>
      </c>
      <c r="B61" s="31" t="s">
        <v>74</v>
      </c>
      <c r="C61" s="39">
        <f>+C68+C71+C74+C78+C82+C93+C97+C100+C104+C109+C113+C117+C121+C126+C131+C135+C139+C143+C85+C89</f>
        <v>10653</v>
      </c>
      <c r="D61" s="39">
        <v>3200</v>
      </c>
      <c r="E61" s="39">
        <v>3500</v>
      </c>
      <c r="F61" s="39">
        <v>2453</v>
      </c>
      <c r="G61" s="39">
        <v>1500</v>
      </c>
      <c r="H61" s="28">
        <v>9000</v>
      </c>
      <c r="I61" s="28">
        <v>9600</v>
      </c>
      <c r="J61" s="28">
        <v>9500</v>
      </c>
      <c r="K61" s="14">
        <f t="shared" si="4"/>
        <v>10653</v>
      </c>
      <c r="L61" s="18"/>
    </row>
    <row r="62" spans="1:12" ht="15.75" x14ac:dyDescent="0.25">
      <c r="A62" s="48" t="s">
        <v>395</v>
      </c>
      <c r="B62" s="31" t="s">
        <v>396</v>
      </c>
      <c r="C62" s="39">
        <f>C146</f>
        <v>1281</v>
      </c>
      <c r="D62" s="39">
        <f t="shared" ref="D62:J62" si="26">D146</f>
        <v>375</v>
      </c>
      <c r="E62" s="39">
        <f t="shared" si="26"/>
        <v>328</v>
      </c>
      <c r="F62" s="39">
        <f t="shared" si="26"/>
        <v>328</v>
      </c>
      <c r="G62" s="39">
        <f t="shared" si="26"/>
        <v>250</v>
      </c>
      <c r="H62" s="39">
        <f t="shared" si="26"/>
        <v>1334</v>
      </c>
      <c r="I62" s="39">
        <f t="shared" si="26"/>
        <v>1373</v>
      </c>
      <c r="J62" s="39">
        <f t="shared" si="26"/>
        <v>1409</v>
      </c>
      <c r="K62" s="14">
        <f t="shared" si="4"/>
        <v>1281</v>
      </c>
      <c r="L62" s="18"/>
    </row>
    <row r="63" spans="1:12" ht="15.75" x14ac:dyDescent="0.25">
      <c r="A63" s="49" t="s">
        <v>174</v>
      </c>
      <c r="B63" s="31" t="s">
        <v>175</v>
      </c>
      <c r="C63" s="39">
        <f>+C69+C79+C83+C86+C90+C94+C98+C101+C105+C110+C114+C118+C122+C127+C132+C140+C144+C136+C72+C76</f>
        <v>948</v>
      </c>
      <c r="D63" s="39">
        <v>237</v>
      </c>
      <c r="E63" s="39">
        <v>237</v>
      </c>
      <c r="F63" s="39">
        <v>237</v>
      </c>
      <c r="G63" s="39">
        <v>237</v>
      </c>
      <c r="H63" s="28">
        <v>308</v>
      </c>
      <c r="I63" s="28">
        <v>308</v>
      </c>
      <c r="J63" s="28">
        <v>308</v>
      </c>
      <c r="K63" s="14">
        <f t="shared" si="4"/>
        <v>948</v>
      </c>
      <c r="L63" s="18"/>
    </row>
    <row r="64" spans="1:12" ht="15.75" x14ac:dyDescent="0.25">
      <c r="A64" s="49" t="s">
        <v>186</v>
      </c>
      <c r="B64" s="31" t="s">
        <v>181</v>
      </c>
      <c r="C64" s="39">
        <f>C158+C128+C95+C111+C106+C145</f>
        <v>999</v>
      </c>
      <c r="D64" s="39">
        <v>999</v>
      </c>
      <c r="E64" s="39">
        <v>0</v>
      </c>
      <c r="F64" s="39">
        <v>0</v>
      </c>
      <c r="G64" s="39">
        <v>0</v>
      </c>
      <c r="H64" s="28">
        <v>1000</v>
      </c>
      <c r="I64" s="28">
        <v>1000</v>
      </c>
      <c r="J64" s="28">
        <v>1000</v>
      </c>
      <c r="K64" s="14">
        <f t="shared" si="4"/>
        <v>999</v>
      </c>
      <c r="L64" s="18"/>
    </row>
    <row r="65" spans="1:12" ht="15.75" x14ac:dyDescent="0.25">
      <c r="A65" s="76" t="s">
        <v>526</v>
      </c>
      <c r="B65" s="100" t="s">
        <v>535</v>
      </c>
      <c r="C65" s="83">
        <f>C168</f>
        <v>1246</v>
      </c>
      <c r="D65" s="83">
        <f>D168</f>
        <v>1246</v>
      </c>
      <c r="E65" s="39">
        <v>0</v>
      </c>
      <c r="F65" s="39">
        <v>0</v>
      </c>
      <c r="G65" s="39">
        <v>0</v>
      </c>
      <c r="H65" s="28">
        <v>0</v>
      </c>
      <c r="I65" s="28">
        <v>0</v>
      </c>
      <c r="J65" s="28">
        <v>0</v>
      </c>
      <c r="K65" s="14">
        <f t="shared" si="4"/>
        <v>1246</v>
      </c>
      <c r="L65" s="18"/>
    </row>
    <row r="66" spans="1:12" ht="18" customHeight="1" x14ac:dyDescent="0.25">
      <c r="A66" s="48" t="s">
        <v>22</v>
      </c>
      <c r="B66" s="31" t="s">
        <v>75</v>
      </c>
      <c r="C66" s="39">
        <f>C75+C80+C87+C91+C102+C119+C115+C107+C124+C133+C141+C170</f>
        <v>758</v>
      </c>
      <c r="D66" s="39">
        <v>560</v>
      </c>
      <c r="E66" s="39">
        <v>198</v>
      </c>
      <c r="F66" s="39">
        <v>0</v>
      </c>
      <c r="G66" s="39">
        <v>0</v>
      </c>
      <c r="H66" s="28">
        <v>6000</v>
      </c>
      <c r="I66" s="28">
        <v>8238</v>
      </c>
      <c r="J66" s="28">
        <v>10000</v>
      </c>
      <c r="K66" s="14">
        <f t="shared" si="4"/>
        <v>758</v>
      </c>
      <c r="L66" s="18"/>
    </row>
    <row r="67" spans="1:12" ht="15" customHeight="1" x14ac:dyDescent="0.25">
      <c r="A67" s="49" t="s">
        <v>23</v>
      </c>
      <c r="B67" s="28" t="s">
        <v>76</v>
      </c>
      <c r="C67" s="39">
        <f>+C68+C69</f>
        <v>570</v>
      </c>
      <c r="D67" s="39" t="s">
        <v>297</v>
      </c>
      <c r="E67" s="39" t="s">
        <v>297</v>
      </c>
      <c r="F67" s="39" t="s">
        <v>297</v>
      </c>
      <c r="G67" s="39" t="s">
        <v>297</v>
      </c>
      <c r="H67" s="20" t="s">
        <v>297</v>
      </c>
      <c r="I67" s="20" t="s">
        <v>297</v>
      </c>
      <c r="J67" s="20" t="s">
        <v>297</v>
      </c>
      <c r="K67" s="14" t="e">
        <f t="shared" si="4"/>
        <v>#VALUE!</v>
      </c>
      <c r="L67" s="18"/>
    </row>
    <row r="68" spans="1:12" ht="18.75" customHeight="1" x14ac:dyDescent="0.25">
      <c r="A68" s="50" t="s">
        <v>21</v>
      </c>
      <c r="B68" s="36" t="s">
        <v>77</v>
      </c>
      <c r="C68" s="51">
        <v>570</v>
      </c>
      <c r="D68" s="39" t="s">
        <v>297</v>
      </c>
      <c r="E68" s="39" t="s">
        <v>297</v>
      </c>
      <c r="F68" s="39" t="s">
        <v>297</v>
      </c>
      <c r="G68" s="39" t="s">
        <v>297</v>
      </c>
      <c r="H68" s="20" t="s">
        <v>297</v>
      </c>
      <c r="I68" s="20" t="s">
        <v>297</v>
      </c>
      <c r="J68" s="20" t="s">
        <v>297</v>
      </c>
      <c r="K68" s="14" t="e">
        <f t="shared" si="4"/>
        <v>#VALUE!</v>
      </c>
      <c r="L68" s="18"/>
    </row>
    <row r="69" spans="1:12" ht="20.25" customHeight="1" x14ac:dyDescent="0.25">
      <c r="A69" s="50" t="s">
        <v>174</v>
      </c>
      <c r="B69" s="36" t="s">
        <v>175</v>
      </c>
      <c r="C69" s="51">
        <v>0</v>
      </c>
      <c r="D69" s="39" t="s">
        <v>297</v>
      </c>
      <c r="E69" s="39" t="s">
        <v>297</v>
      </c>
      <c r="F69" s="39" t="s">
        <v>297</v>
      </c>
      <c r="G69" s="39" t="s">
        <v>297</v>
      </c>
      <c r="H69" s="20" t="s">
        <v>297</v>
      </c>
      <c r="I69" s="20" t="s">
        <v>297</v>
      </c>
      <c r="J69" s="20" t="s">
        <v>297</v>
      </c>
      <c r="K69" s="14" t="e">
        <f t="shared" si="4"/>
        <v>#VALUE!</v>
      </c>
      <c r="L69" s="18"/>
    </row>
    <row r="70" spans="1:12" ht="19.5" customHeight="1" x14ac:dyDescent="0.25">
      <c r="A70" s="49" t="s">
        <v>24</v>
      </c>
      <c r="B70" s="28" t="s">
        <v>78</v>
      </c>
      <c r="C70" s="39">
        <f>+C71+C72</f>
        <v>329</v>
      </c>
      <c r="D70" s="39" t="s">
        <v>297</v>
      </c>
      <c r="E70" s="39" t="s">
        <v>297</v>
      </c>
      <c r="F70" s="39" t="s">
        <v>297</v>
      </c>
      <c r="G70" s="39" t="s">
        <v>297</v>
      </c>
      <c r="H70" s="20" t="s">
        <v>297</v>
      </c>
      <c r="I70" s="20" t="s">
        <v>297</v>
      </c>
      <c r="J70" s="20" t="s">
        <v>297</v>
      </c>
      <c r="K70" s="14" t="e">
        <f t="shared" si="4"/>
        <v>#VALUE!</v>
      </c>
      <c r="L70" s="18"/>
    </row>
    <row r="71" spans="1:12" ht="18" customHeight="1" x14ac:dyDescent="0.25">
      <c r="A71" s="50" t="s">
        <v>21</v>
      </c>
      <c r="B71" s="36" t="s">
        <v>77</v>
      </c>
      <c r="C71" s="51">
        <v>276</v>
      </c>
      <c r="D71" s="39" t="s">
        <v>297</v>
      </c>
      <c r="E71" s="39" t="s">
        <v>297</v>
      </c>
      <c r="F71" s="39" t="s">
        <v>297</v>
      </c>
      <c r="G71" s="39" t="s">
        <v>297</v>
      </c>
      <c r="H71" s="20" t="s">
        <v>297</v>
      </c>
      <c r="I71" s="20" t="s">
        <v>297</v>
      </c>
      <c r="J71" s="20" t="s">
        <v>297</v>
      </c>
      <c r="K71" s="14" t="e">
        <f t="shared" si="4"/>
        <v>#VALUE!</v>
      </c>
      <c r="L71" s="18"/>
    </row>
    <row r="72" spans="1:12" ht="18" customHeight="1" x14ac:dyDescent="0.25">
      <c r="A72" s="50" t="s">
        <v>174</v>
      </c>
      <c r="B72" s="36" t="s">
        <v>175</v>
      </c>
      <c r="C72" s="51">
        <v>53</v>
      </c>
      <c r="D72" s="39" t="s">
        <v>297</v>
      </c>
      <c r="E72" s="39" t="s">
        <v>297</v>
      </c>
      <c r="F72" s="39" t="s">
        <v>297</v>
      </c>
      <c r="G72" s="39" t="s">
        <v>297</v>
      </c>
      <c r="H72" s="20" t="s">
        <v>297</v>
      </c>
      <c r="I72" s="20" t="s">
        <v>297</v>
      </c>
      <c r="J72" s="20" t="s">
        <v>297</v>
      </c>
      <c r="K72" s="14" t="e">
        <f t="shared" ref="K72:K135" si="27">+D72+E72+F72+G72</f>
        <v>#VALUE!</v>
      </c>
      <c r="L72" s="18"/>
    </row>
    <row r="73" spans="1:12" ht="20.25" customHeight="1" x14ac:dyDescent="0.25">
      <c r="A73" s="49" t="s">
        <v>25</v>
      </c>
      <c r="B73" s="28" t="s">
        <v>76</v>
      </c>
      <c r="C73" s="39">
        <f>C74+C75+C76</f>
        <v>250</v>
      </c>
      <c r="D73" s="39" t="s">
        <v>297</v>
      </c>
      <c r="E73" s="39" t="s">
        <v>297</v>
      </c>
      <c r="F73" s="39" t="s">
        <v>297</v>
      </c>
      <c r="G73" s="39" t="s">
        <v>297</v>
      </c>
      <c r="H73" s="20" t="s">
        <v>297</v>
      </c>
      <c r="I73" s="20" t="s">
        <v>297</v>
      </c>
      <c r="J73" s="20" t="s">
        <v>297</v>
      </c>
      <c r="K73" s="14" t="e">
        <f t="shared" si="27"/>
        <v>#VALUE!</v>
      </c>
      <c r="L73" s="18"/>
    </row>
    <row r="74" spans="1:12" ht="18.75" customHeight="1" x14ac:dyDescent="0.25">
      <c r="A74" s="50" t="s">
        <v>21</v>
      </c>
      <c r="B74" s="36" t="s">
        <v>77</v>
      </c>
      <c r="C74" s="51">
        <v>250</v>
      </c>
      <c r="D74" s="39" t="s">
        <v>297</v>
      </c>
      <c r="E74" s="39" t="s">
        <v>297</v>
      </c>
      <c r="F74" s="39" t="s">
        <v>297</v>
      </c>
      <c r="G74" s="39" t="s">
        <v>297</v>
      </c>
      <c r="H74" s="20" t="s">
        <v>297</v>
      </c>
      <c r="I74" s="20" t="s">
        <v>297</v>
      </c>
      <c r="J74" s="20" t="s">
        <v>297</v>
      </c>
      <c r="K74" s="14" t="e">
        <f t="shared" si="27"/>
        <v>#VALUE!</v>
      </c>
      <c r="L74" s="18"/>
    </row>
    <row r="75" spans="1:12" ht="18.75" customHeight="1" x14ac:dyDescent="0.25">
      <c r="A75" s="50" t="s">
        <v>143</v>
      </c>
      <c r="B75" s="36" t="s">
        <v>146</v>
      </c>
      <c r="C75" s="51">
        <v>0</v>
      </c>
      <c r="D75" s="39" t="s">
        <v>297</v>
      </c>
      <c r="E75" s="39" t="s">
        <v>297</v>
      </c>
      <c r="F75" s="39" t="s">
        <v>297</v>
      </c>
      <c r="G75" s="39" t="s">
        <v>297</v>
      </c>
      <c r="H75" s="20" t="s">
        <v>297</v>
      </c>
      <c r="I75" s="20" t="s">
        <v>297</v>
      </c>
      <c r="J75" s="20" t="s">
        <v>297</v>
      </c>
      <c r="K75" s="14" t="e">
        <f t="shared" si="27"/>
        <v>#VALUE!</v>
      </c>
      <c r="L75" s="18"/>
    </row>
    <row r="76" spans="1:12" ht="18.75" customHeight="1" x14ac:dyDescent="0.25">
      <c r="A76" s="50" t="s">
        <v>174</v>
      </c>
      <c r="B76" s="36" t="s">
        <v>175</v>
      </c>
      <c r="C76" s="51">
        <v>0</v>
      </c>
      <c r="D76" s="39" t="s">
        <v>297</v>
      </c>
      <c r="E76" s="39" t="s">
        <v>297</v>
      </c>
      <c r="F76" s="39" t="s">
        <v>297</v>
      </c>
      <c r="G76" s="39" t="s">
        <v>297</v>
      </c>
      <c r="H76" s="20" t="s">
        <v>297</v>
      </c>
      <c r="I76" s="20" t="s">
        <v>297</v>
      </c>
      <c r="J76" s="20" t="s">
        <v>297</v>
      </c>
      <c r="K76" s="14" t="e">
        <f t="shared" si="27"/>
        <v>#VALUE!</v>
      </c>
      <c r="L76" s="18"/>
    </row>
    <row r="77" spans="1:12" ht="17.25" customHeight="1" x14ac:dyDescent="0.25">
      <c r="A77" s="49" t="s">
        <v>26</v>
      </c>
      <c r="B77" s="28" t="s">
        <v>76</v>
      </c>
      <c r="C77" s="39">
        <f>+C78+C79+C80</f>
        <v>206</v>
      </c>
      <c r="D77" s="39" t="s">
        <v>297</v>
      </c>
      <c r="E77" s="39" t="s">
        <v>297</v>
      </c>
      <c r="F77" s="39" t="s">
        <v>297</v>
      </c>
      <c r="G77" s="39" t="s">
        <v>297</v>
      </c>
      <c r="H77" s="20" t="s">
        <v>297</v>
      </c>
      <c r="I77" s="20" t="s">
        <v>297</v>
      </c>
      <c r="J77" s="20" t="s">
        <v>297</v>
      </c>
      <c r="K77" s="14" t="e">
        <f t="shared" si="27"/>
        <v>#VALUE!</v>
      </c>
      <c r="L77" s="18"/>
    </row>
    <row r="78" spans="1:12" ht="21.75" customHeight="1" x14ac:dyDescent="0.25">
      <c r="A78" s="50" t="s">
        <v>21</v>
      </c>
      <c r="B78" s="36" t="s">
        <v>77</v>
      </c>
      <c r="C78" s="51">
        <v>200</v>
      </c>
      <c r="D78" s="39" t="s">
        <v>297</v>
      </c>
      <c r="E78" s="39" t="s">
        <v>297</v>
      </c>
      <c r="F78" s="39" t="s">
        <v>297</v>
      </c>
      <c r="G78" s="39" t="s">
        <v>297</v>
      </c>
      <c r="H78" s="20" t="s">
        <v>297</v>
      </c>
      <c r="I78" s="20" t="s">
        <v>297</v>
      </c>
      <c r="J78" s="20" t="s">
        <v>297</v>
      </c>
      <c r="K78" s="14" t="e">
        <f t="shared" si="27"/>
        <v>#VALUE!</v>
      </c>
      <c r="L78" s="18"/>
    </row>
    <row r="79" spans="1:12" ht="21" customHeight="1" x14ac:dyDescent="0.25">
      <c r="A79" s="50" t="s">
        <v>174</v>
      </c>
      <c r="B79" s="36" t="s">
        <v>175</v>
      </c>
      <c r="C79" s="51">
        <v>6</v>
      </c>
      <c r="D79" s="39" t="s">
        <v>297</v>
      </c>
      <c r="E79" s="39" t="s">
        <v>297</v>
      </c>
      <c r="F79" s="39" t="s">
        <v>297</v>
      </c>
      <c r="G79" s="39" t="s">
        <v>297</v>
      </c>
      <c r="H79" s="20" t="s">
        <v>297</v>
      </c>
      <c r="I79" s="20" t="s">
        <v>297</v>
      </c>
      <c r="J79" s="20" t="s">
        <v>297</v>
      </c>
      <c r="K79" s="14" t="e">
        <f t="shared" si="27"/>
        <v>#VALUE!</v>
      </c>
      <c r="L79" s="18"/>
    </row>
    <row r="80" spans="1:12" ht="21" customHeight="1" x14ac:dyDescent="0.25">
      <c r="A80" s="50" t="s">
        <v>143</v>
      </c>
      <c r="B80" s="36" t="s">
        <v>146</v>
      </c>
      <c r="C80" s="51">
        <v>0</v>
      </c>
      <c r="D80" s="39" t="s">
        <v>297</v>
      </c>
      <c r="E80" s="39" t="s">
        <v>297</v>
      </c>
      <c r="F80" s="39" t="s">
        <v>297</v>
      </c>
      <c r="G80" s="39" t="s">
        <v>297</v>
      </c>
      <c r="H80" s="20" t="s">
        <v>297</v>
      </c>
      <c r="I80" s="20" t="s">
        <v>297</v>
      </c>
      <c r="J80" s="20" t="s">
        <v>297</v>
      </c>
      <c r="K80" s="14" t="e">
        <f t="shared" si="27"/>
        <v>#VALUE!</v>
      </c>
      <c r="L80" s="18"/>
    </row>
    <row r="81" spans="1:12" ht="18" customHeight="1" x14ac:dyDescent="0.25">
      <c r="A81" s="49" t="s">
        <v>27</v>
      </c>
      <c r="B81" s="28" t="s">
        <v>76</v>
      </c>
      <c r="C81" s="39">
        <f>+C82+C83</f>
        <v>388</v>
      </c>
      <c r="D81" s="39" t="s">
        <v>297</v>
      </c>
      <c r="E81" s="39" t="s">
        <v>297</v>
      </c>
      <c r="F81" s="39" t="s">
        <v>297</v>
      </c>
      <c r="G81" s="39" t="s">
        <v>297</v>
      </c>
      <c r="H81" s="20" t="s">
        <v>297</v>
      </c>
      <c r="I81" s="20" t="s">
        <v>297</v>
      </c>
      <c r="J81" s="20" t="s">
        <v>297</v>
      </c>
      <c r="K81" s="14" t="e">
        <f t="shared" si="27"/>
        <v>#VALUE!</v>
      </c>
      <c r="L81" s="18"/>
    </row>
    <row r="82" spans="1:12" ht="18.75" customHeight="1" x14ac:dyDescent="0.25">
      <c r="A82" s="50" t="s">
        <v>21</v>
      </c>
      <c r="B82" s="36" t="s">
        <v>77</v>
      </c>
      <c r="C82" s="51">
        <v>360</v>
      </c>
      <c r="D82" s="39" t="s">
        <v>297</v>
      </c>
      <c r="E82" s="39" t="s">
        <v>297</v>
      </c>
      <c r="F82" s="39" t="s">
        <v>297</v>
      </c>
      <c r="G82" s="39" t="s">
        <v>297</v>
      </c>
      <c r="H82" s="20" t="s">
        <v>297</v>
      </c>
      <c r="I82" s="20" t="s">
        <v>297</v>
      </c>
      <c r="J82" s="20" t="s">
        <v>297</v>
      </c>
      <c r="K82" s="14" t="e">
        <f t="shared" si="27"/>
        <v>#VALUE!</v>
      </c>
      <c r="L82" s="18"/>
    </row>
    <row r="83" spans="1:12" ht="17.25" customHeight="1" x14ac:dyDescent="0.25">
      <c r="A83" s="50" t="s">
        <v>174</v>
      </c>
      <c r="B83" s="36" t="s">
        <v>175</v>
      </c>
      <c r="C83" s="51">
        <v>28</v>
      </c>
      <c r="D83" s="39" t="s">
        <v>297</v>
      </c>
      <c r="E83" s="39" t="s">
        <v>297</v>
      </c>
      <c r="F83" s="39" t="s">
        <v>297</v>
      </c>
      <c r="G83" s="39" t="s">
        <v>297</v>
      </c>
      <c r="H83" s="20" t="s">
        <v>297</v>
      </c>
      <c r="I83" s="20" t="s">
        <v>297</v>
      </c>
      <c r="J83" s="20" t="s">
        <v>297</v>
      </c>
      <c r="K83" s="14" t="e">
        <f t="shared" si="27"/>
        <v>#VALUE!</v>
      </c>
      <c r="L83" s="18"/>
    </row>
    <row r="84" spans="1:12" ht="18" customHeight="1" x14ac:dyDescent="0.25">
      <c r="A84" s="49" t="s">
        <v>28</v>
      </c>
      <c r="B84" s="54" t="s">
        <v>79</v>
      </c>
      <c r="C84" s="39">
        <f>+C85+C86+C87</f>
        <v>687</v>
      </c>
      <c r="D84" s="39" t="s">
        <v>297</v>
      </c>
      <c r="E84" s="39" t="s">
        <v>297</v>
      </c>
      <c r="F84" s="39" t="s">
        <v>297</v>
      </c>
      <c r="G84" s="39" t="s">
        <v>297</v>
      </c>
      <c r="H84" s="20" t="s">
        <v>297</v>
      </c>
      <c r="I84" s="20" t="s">
        <v>297</v>
      </c>
      <c r="J84" s="20" t="s">
        <v>297</v>
      </c>
      <c r="K84" s="14" t="e">
        <f t="shared" si="27"/>
        <v>#VALUE!</v>
      </c>
      <c r="L84" s="18"/>
    </row>
    <row r="85" spans="1:12" ht="17.25" customHeight="1" x14ac:dyDescent="0.25">
      <c r="A85" s="55" t="s">
        <v>346</v>
      </c>
      <c r="B85" s="36" t="s">
        <v>77</v>
      </c>
      <c r="C85" s="51">
        <v>540</v>
      </c>
      <c r="D85" s="39" t="s">
        <v>297</v>
      </c>
      <c r="E85" s="39" t="s">
        <v>297</v>
      </c>
      <c r="F85" s="39" t="s">
        <v>297</v>
      </c>
      <c r="G85" s="39" t="s">
        <v>297</v>
      </c>
      <c r="H85" s="20" t="s">
        <v>297</v>
      </c>
      <c r="I85" s="20" t="s">
        <v>297</v>
      </c>
      <c r="J85" s="20" t="s">
        <v>297</v>
      </c>
      <c r="K85" s="14" t="e">
        <f t="shared" si="27"/>
        <v>#VALUE!</v>
      </c>
      <c r="L85" s="18"/>
    </row>
    <row r="86" spans="1:12" ht="18" customHeight="1" x14ac:dyDescent="0.25">
      <c r="A86" s="50" t="s">
        <v>174</v>
      </c>
      <c r="B86" s="36" t="s">
        <v>175</v>
      </c>
      <c r="C86" s="51">
        <v>147</v>
      </c>
      <c r="D86" s="39" t="s">
        <v>297</v>
      </c>
      <c r="E86" s="39" t="s">
        <v>297</v>
      </c>
      <c r="F86" s="39" t="s">
        <v>297</v>
      </c>
      <c r="G86" s="39" t="s">
        <v>297</v>
      </c>
      <c r="H86" s="20" t="s">
        <v>297</v>
      </c>
      <c r="I86" s="20" t="s">
        <v>297</v>
      </c>
      <c r="J86" s="20" t="s">
        <v>297</v>
      </c>
      <c r="K86" s="14" t="e">
        <f t="shared" si="27"/>
        <v>#VALUE!</v>
      </c>
      <c r="L86" s="18"/>
    </row>
    <row r="87" spans="1:12" ht="19.5" customHeight="1" x14ac:dyDescent="0.25">
      <c r="A87" s="50" t="s">
        <v>143</v>
      </c>
      <c r="B87" s="36" t="s">
        <v>146</v>
      </c>
      <c r="C87" s="51">
        <v>0</v>
      </c>
      <c r="D87" s="39" t="s">
        <v>297</v>
      </c>
      <c r="E87" s="39" t="s">
        <v>297</v>
      </c>
      <c r="F87" s="39" t="s">
        <v>297</v>
      </c>
      <c r="G87" s="39" t="s">
        <v>297</v>
      </c>
      <c r="H87" s="20" t="s">
        <v>297</v>
      </c>
      <c r="I87" s="20" t="s">
        <v>297</v>
      </c>
      <c r="J87" s="20" t="s">
        <v>297</v>
      </c>
      <c r="K87" s="14" t="e">
        <f t="shared" si="27"/>
        <v>#VALUE!</v>
      </c>
      <c r="L87" s="18"/>
    </row>
    <row r="88" spans="1:12" ht="16.5" customHeight="1" x14ac:dyDescent="0.25">
      <c r="A88" s="49" t="s">
        <v>35</v>
      </c>
      <c r="B88" s="28" t="s">
        <v>79</v>
      </c>
      <c r="C88" s="39">
        <f>+C89+C90+C91</f>
        <v>582</v>
      </c>
      <c r="D88" s="39" t="s">
        <v>297</v>
      </c>
      <c r="E88" s="39" t="s">
        <v>297</v>
      </c>
      <c r="F88" s="39" t="s">
        <v>297</v>
      </c>
      <c r="G88" s="39" t="s">
        <v>297</v>
      </c>
      <c r="H88" s="20" t="s">
        <v>297</v>
      </c>
      <c r="I88" s="20" t="s">
        <v>297</v>
      </c>
      <c r="J88" s="20" t="s">
        <v>297</v>
      </c>
      <c r="K88" s="14" t="e">
        <f t="shared" si="27"/>
        <v>#VALUE!</v>
      </c>
      <c r="L88" s="18"/>
    </row>
    <row r="89" spans="1:12" ht="17.25" customHeight="1" x14ac:dyDescent="0.25">
      <c r="A89" s="50" t="s">
        <v>21</v>
      </c>
      <c r="B89" s="36" t="s">
        <v>77</v>
      </c>
      <c r="C89" s="51">
        <v>534</v>
      </c>
      <c r="D89" s="39" t="s">
        <v>297</v>
      </c>
      <c r="E89" s="39" t="s">
        <v>297</v>
      </c>
      <c r="F89" s="39" t="s">
        <v>297</v>
      </c>
      <c r="G89" s="39" t="s">
        <v>297</v>
      </c>
      <c r="H89" s="20" t="s">
        <v>297</v>
      </c>
      <c r="I89" s="20" t="s">
        <v>297</v>
      </c>
      <c r="J89" s="20" t="s">
        <v>297</v>
      </c>
      <c r="K89" s="14" t="e">
        <f t="shared" si="27"/>
        <v>#VALUE!</v>
      </c>
      <c r="L89" s="18"/>
    </row>
    <row r="90" spans="1:12" ht="21" customHeight="1" x14ac:dyDescent="0.25">
      <c r="A90" s="50" t="s">
        <v>174</v>
      </c>
      <c r="B90" s="36" t="s">
        <v>300</v>
      </c>
      <c r="C90" s="51">
        <v>48</v>
      </c>
      <c r="D90" s="39" t="s">
        <v>297</v>
      </c>
      <c r="E90" s="39" t="s">
        <v>297</v>
      </c>
      <c r="F90" s="39" t="s">
        <v>297</v>
      </c>
      <c r="G90" s="39" t="s">
        <v>297</v>
      </c>
      <c r="H90" s="20" t="s">
        <v>297</v>
      </c>
      <c r="I90" s="20" t="s">
        <v>297</v>
      </c>
      <c r="J90" s="20" t="s">
        <v>297</v>
      </c>
      <c r="K90" s="14" t="e">
        <f t="shared" si="27"/>
        <v>#VALUE!</v>
      </c>
      <c r="L90" s="18"/>
    </row>
    <row r="91" spans="1:12" ht="18.75" customHeight="1" x14ac:dyDescent="0.25">
      <c r="A91" s="50" t="s">
        <v>143</v>
      </c>
      <c r="B91" s="36" t="s">
        <v>146</v>
      </c>
      <c r="C91" s="51">
        <v>0</v>
      </c>
      <c r="D91" s="39" t="s">
        <v>297</v>
      </c>
      <c r="E91" s="39" t="s">
        <v>297</v>
      </c>
      <c r="F91" s="39" t="s">
        <v>297</v>
      </c>
      <c r="G91" s="39" t="s">
        <v>297</v>
      </c>
      <c r="H91" s="20" t="s">
        <v>297</v>
      </c>
      <c r="I91" s="20" t="s">
        <v>297</v>
      </c>
      <c r="J91" s="20" t="s">
        <v>297</v>
      </c>
      <c r="K91" s="14" t="e">
        <f t="shared" si="27"/>
        <v>#VALUE!</v>
      </c>
      <c r="L91" s="18"/>
    </row>
    <row r="92" spans="1:12" ht="17.25" customHeight="1" x14ac:dyDescent="0.25">
      <c r="A92" s="49" t="s">
        <v>36</v>
      </c>
      <c r="B92" s="28" t="s">
        <v>79</v>
      </c>
      <c r="C92" s="39">
        <f>+C93+C94+C95</f>
        <v>470</v>
      </c>
      <c r="D92" s="39" t="s">
        <v>297</v>
      </c>
      <c r="E92" s="39" t="s">
        <v>297</v>
      </c>
      <c r="F92" s="39" t="s">
        <v>297</v>
      </c>
      <c r="G92" s="39" t="s">
        <v>297</v>
      </c>
      <c r="H92" s="20" t="s">
        <v>297</v>
      </c>
      <c r="I92" s="20" t="s">
        <v>297</v>
      </c>
      <c r="J92" s="20" t="s">
        <v>297</v>
      </c>
      <c r="K92" s="14" t="e">
        <f t="shared" si="27"/>
        <v>#VALUE!</v>
      </c>
      <c r="L92" s="18"/>
    </row>
    <row r="93" spans="1:12" ht="15" customHeight="1" x14ac:dyDescent="0.25">
      <c r="A93" s="50" t="s">
        <v>21</v>
      </c>
      <c r="B93" s="36" t="s">
        <v>77</v>
      </c>
      <c r="C93" s="51">
        <v>414</v>
      </c>
      <c r="D93" s="39" t="s">
        <v>297</v>
      </c>
      <c r="E93" s="39" t="s">
        <v>297</v>
      </c>
      <c r="F93" s="39" t="s">
        <v>297</v>
      </c>
      <c r="G93" s="39" t="s">
        <v>297</v>
      </c>
      <c r="H93" s="20" t="s">
        <v>297</v>
      </c>
      <c r="I93" s="20" t="s">
        <v>297</v>
      </c>
      <c r="J93" s="20" t="s">
        <v>297</v>
      </c>
      <c r="K93" s="14" t="e">
        <f t="shared" si="27"/>
        <v>#VALUE!</v>
      </c>
      <c r="L93" s="18"/>
    </row>
    <row r="94" spans="1:12" ht="16.5" customHeight="1" x14ac:dyDescent="0.25">
      <c r="A94" s="50" t="s">
        <v>174</v>
      </c>
      <c r="B94" s="36" t="s">
        <v>175</v>
      </c>
      <c r="C94" s="51">
        <v>56</v>
      </c>
      <c r="D94" s="39" t="s">
        <v>297</v>
      </c>
      <c r="E94" s="39" t="s">
        <v>297</v>
      </c>
      <c r="F94" s="39" t="s">
        <v>297</v>
      </c>
      <c r="G94" s="39" t="s">
        <v>297</v>
      </c>
      <c r="H94" s="20" t="s">
        <v>297</v>
      </c>
      <c r="I94" s="20" t="s">
        <v>297</v>
      </c>
      <c r="J94" s="20" t="s">
        <v>297</v>
      </c>
      <c r="K94" s="14" t="e">
        <f t="shared" si="27"/>
        <v>#VALUE!</v>
      </c>
      <c r="L94" s="18"/>
    </row>
    <row r="95" spans="1:12" ht="16.5" customHeight="1" x14ac:dyDescent="0.25">
      <c r="A95" s="50" t="s">
        <v>318</v>
      </c>
      <c r="B95" s="56" t="s">
        <v>307</v>
      </c>
      <c r="C95" s="51">
        <v>0</v>
      </c>
      <c r="D95" s="39" t="s">
        <v>297</v>
      </c>
      <c r="E95" s="39" t="s">
        <v>297</v>
      </c>
      <c r="F95" s="39" t="s">
        <v>297</v>
      </c>
      <c r="G95" s="39" t="s">
        <v>297</v>
      </c>
      <c r="H95" s="20" t="s">
        <v>297</v>
      </c>
      <c r="I95" s="20" t="s">
        <v>297</v>
      </c>
      <c r="J95" s="20" t="s">
        <v>297</v>
      </c>
      <c r="K95" s="14" t="e">
        <f t="shared" si="27"/>
        <v>#VALUE!</v>
      </c>
      <c r="L95" s="18"/>
    </row>
    <row r="96" spans="1:12" ht="23.25" customHeight="1" x14ac:dyDescent="0.25">
      <c r="A96" s="49" t="s">
        <v>37</v>
      </c>
      <c r="B96" s="28" t="s">
        <v>76</v>
      </c>
      <c r="C96" s="39">
        <f>+C97+C98</f>
        <v>340</v>
      </c>
      <c r="D96" s="39" t="s">
        <v>297</v>
      </c>
      <c r="E96" s="39" t="s">
        <v>297</v>
      </c>
      <c r="F96" s="39" t="s">
        <v>297</v>
      </c>
      <c r="G96" s="39" t="s">
        <v>297</v>
      </c>
      <c r="H96" s="20" t="s">
        <v>297</v>
      </c>
      <c r="I96" s="20" t="s">
        <v>297</v>
      </c>
      <c r="J96" s="20" t="s">
        <v>297</v>
      </c>
      <c r="K96" s="14" t="e">
        <f t="shared" si="27"/>
        <v>#VALUE!</v>
      </c>
      <c r="L96" s="18"/>
    </row>
    <row r="97" spans="1:12" ht="21.75" customHeight="1" x14ac:dyDescent="0.25">
      <c r="A97" s="50" t="s">
        <v>21</v>
      </c>
      <c r="B97" s="36" t="s">
        <v>77</v>
      </c>
      <c r="C97" s="51">
        <v>324</v>
      </c>
      <c r="D97" s="39" t="s">
        <v>297</v>
      </c>
      <c r="E97" s="39" t="s">
        <v>297</v>
      </c>
      <c r="F97" s="39" t="s">
        <v>297</v>
      </c>
      <c r="G97" s="39" t="s">
        <v>297</v>
      </c>
      <c r="H97" s="20" t="s">
        <v>297</v>
      </c>
      <c r="I97" s="20" t="s">
        <v>297</v>
      </c>
      <c r="J97" s="20" t="s">
        <v>297</v>
      </c>
      <c r="K97" s="14" t="e">
        <f t="shared" si="27"/>
        <v>#VALUE!</v>
      </c>
      <c r="L97" s="18"/>
    </row>
    <row r="98" spans="1:12" ht="20.25" customHeight="1" x14ac:dyDescent="0.25">
      <c r="A98" s="50" t="s">
        <v>174</v>
      </c>
      <c r="B98" s="36" t="s">
        <v>175</v>
      </c>
      <c r="C98" s="51">
        <v>16</v>
      </c>
      <c r="D98" s="39" t="s">
        <v>297</v>
      </c>
      <c r="E98" s="39" t="s">
        <v>297</v>
      </c>
      <c r="F98" s="39" t="s">
        <v>297</v>
      </c>
      <c r="G98" s="39" t="s">
        <v>297</v>
      </c>
      <c r="H98" s="20" t="s">
        <v>297</v>
      </c>
      <c r="I98" s="20" t="s">
        <v>297</v>
      </c>
      <c r="J98" s="20" t="s">
        <v>297</v>
      </c>
      <c r="K98" s="14" t="e">
        <f t="shared" si="27"/>
        <v>#VALUE!</v>
      </c>
      <c r="L98" s="18"/>
    </row>
    <row r="99" spans="1:12" ht="22.5" customHeight="1" x14ac:dyDescent="0.25">
      <c r="A99" s="49" t="s">
        <v>38</v>
      </c>
      <c r="B99" s="28" t="s">
        <v>79</v>
      </c>
      <c r="C99" s="39">
        <f>+C100+C101+C102</f>
        <v>409</v>
      </c>
      <c r="D99" s="39" t="s">
        <v>297</v>
      </c>
      <c r="E99" s="39" t="s">
        <v>297</v>
      </c>
      <c r="F99" s="39" t="s">
        <v>297</v>
      </c>
      <c r="G99" s="39" t="s">
        <v>297</v>
      </c>
      <c r="H99" s="20" t="s">
        <v>297</v>
      </c>
      <c r="I99" s="20" t="s">
        <v>297</v>
      </c>
      <c r="J99" s="20" t="s">
        <v>297</v>
      </c>
      <c r="K99" s="14" t="e">
        <f t="shared" si="27"/>
        <v>#VALUE!</v>
      </c>
      <c r="L99" s="18"/>
    </row>
    <row r="100" spans="1:12" ht="16.5" customHeight="1" x14ac:dyDescent="0.25">
      <c r="A100" s="50" t="s">
        <v>29</v>
      </c>
      <c r="B100" s="36" t="s">
        <v>77</v>
      </c>
      <c r="C100" s="51">
        <v>345</v>
      </c>
      <c r="D100" s="39" t="s">
        <v>297</v>
      </c>
      <c r="E100" s="39" t="s">
        <v>297</v>
      </c>
      <c r="F100" s="39" t="s">
        <v>297</v>
      </c>
      <c r="G100" s="39" t="s">
        <v>297</v>
      </c>
      <c r="H100" s="20" t="s">
        <v>297</v>
      </c>
      <c r="I100" s="20" t="s">
        <v>297</v>
      </c>
      <c r="J100" s="20" t="s">
        <v>297</v>
      </c>
      <c r="K100" s="14" t="e">
        <f t="shared" si="27"/>
        <v>#VALUE!</v>
      </c>
      <c r="L100" s="18"/>
    </row>
    <row r="101" spans="1:12" ht="20.25" customHeight="1" x14ac:dyDescent="0.25">
      <c r="A101" s="50" t="s">
        <v>174</v>
      </c>
      <c r="B101" s="36" t="s">
        <v>175</v>
      </c>
      <c r="C101" s="51">
        <v>64</v>
      </c>
      <c r="D101" s="39" t="s">
        <v>297</v>
      </c>
      <c r="E101" s="39" t="s">
        <v>297</v>
      </c>
      <c r="F101" s="39" t="s">
        <v>297</v>
      </c>
      <c r="G101" s="39" t="s">
        <v>297</v>
      </c>
      <c r="H101" s="20" t="s">
        <v>297</v>
      </c>
      <c r="I101" s="20" t="s">
        <v>297</v>
      </c>
      <c r="J101" s="20" t="s">
        <v>297</v>
      </c>
      <c r="K101" s="14" t="e">
        <f t="shared" si="27"/>
        <v>#VALUE!</v>
      </c>
      <c r="L101" s="18"/>
    </row>
    <row r="102" spans="1:12" ht="19.5" customHeight="1" x14ac:dyDescent="0.25">
      <c r="A102" s="50" t="s">
        <v>13</v>
      </c>
      <c r="B102" s="36" t="s">
        <v>146</v>
      </c>
      <c r="C102" s="51">
        <v>0</v>
      </c>
      <c r="D102" s="39" t="s">
        <v>297</v>
      </c>
      <c r="E102" s="39" t="s">
        <v>297</v>
      </c>
      <c r="F102" s="39" t="s">
        <v>297</v>
      </c>
      <c r="G102" s="39" t="s">
        <v>297</v>
      </c>
      <c r="H102" s="20" t="s">
        <v>297</v>
      </c>
      <c r="I102" s="20" t="s">
        <v>297</v>
      </c>
      <c r="J102" s="20" t="s">
        <v>297</v>
      </c>
      <c r="K102" s="14" t="e">
        <f t="shared" si="27"/>
        <v>#VALUE!</v>
      </c>
      <c r="L102" s="18"/>
    </row>
    <row r="103" spans="1:12" ht="21.75" customHeight="1" x14ac:dyDescent="0.25">
      <c r="A103" s="49" t="s">
        <v>39</v>
      </c>
      <c r="B103" s="28" t="s">
        <v>79</v>
      </c>
      <c r="C103" s="39">
        <f>+C104+C105+C107+C106</f>
        <v>576</v>
      </c>
      <c r="D103" s="39" t="s">
        <v>297</v>
      </c>
      <c r="E103" s="39" t="s">
        <v>297</v>
      </c>
      <c r="F103" s="39" t="s">
        <v>297</v>
      </c>
      <c r="G103" s="39" t="s">
        <v>297</v>
      </c>
      <c r="H103" s="20" t="s">
        <v>297</v>
      </c>
      <c r="I103" s="20" t="s">
        <v>297</v>
      </c>
      <c r="J103" s="20" t="s">
        <v>297</v>
      </c>
      <c r="K103" s="14" t="e">
        <f t="shared" si="27"/>
        <v>#VALUE!</v>
      </c>
      <c r="L103" s="18"/>
    </row>
    <row r="104" spans="1:12" ht="20.25" customHeight="1" x14ac:dyDescent="0.25">
      <c r="A104" s="50" t="s">
        <v>216</v>
      </c>
      <c r="B104" s="36" t="s">
        <v>77</v>
      </c>
      <c r="C104" s="51">
        <v>534</v>
      </c>
      <c r="D104" s="39" t="s">
        <v>297</v>
      </c>
      <c r="E104" s="39" t="s">
        <v>297</v>
      </c>
      <c r="F104" s="39" t="s">
        <v>297</v>
      </c>
      <c r="G104" s="39" t="s">
        <v>297</v>
      </c>
      <c r="H104" s="20" t="s">
        <v>297</v>
      </c>
      <c r="I104" s="20" t="s">
        <v>297</v>
      </c>
      <c r="J104" s="20" t="s">
        <v>297</v>
      </c>
      <c r="K104" s="14" t="e">
        <f t="shared" si="27"/>
        <v>#VALUE!</v>
      </c>
      <c r="L104" s="18"/>
    </row>
    <row r="105" spans="1:12" ht="24.75" customHeight="1" x14ac:dyDescent="0.25">
      <c r="A105" s="50" t="s">
        <v>174</v>
      </c>
      <c r="B105" s="36" t="s">
        <v>175</v>
      </c>
      <c r="C105" s="51">
        <v>42</v>
      </c>
      <c r="D105" s="39" t="s">
        <v>297</v>
      </c>
      <c r="E105" s="39" t="s">
        <v>297</v>
      </c>
      <c r="F105" s="39" t="s">
        <v>297</v>
      </c>
      <c r="G105" s="39" t="s">
        <v>297</v>
      </c>
      <c r="H105" s="20" t="s">
        <v>297</v>
      </c>
      <c r="I105" s="20" t="s">
        <v>297</v>
      </c>
      <c r="J105" s="20" t="s">
        <v>297</v>
      </c>
      <c r="K105" s="14" t="e">
        <f t="shared" si="27"/>
        <v>#VALUE!</v>
      </c>
      <c r="L105" s="18"/>
    </row>
    <row r="106" spans="1:12" ht="24.75" customHeight="1" x14ac:dyDescent="0.25">
      <c r="A106" s="50" t="s">
        <v>186</v>
      </c>
      <c r="B106" s="36" t="s">
        <v>337</v>
      </c>
      <c r="C106" s="51">
        <v>0</v>
      </c>
      <c r="D106" s="39" t="s">
        <v>297</v>
      </c>
      <c r="E106" s="39" t="s">
        <v>297</v>
      </c>
      <c r="F106" s="39" t="s">
        <v>297</v>
      </c>
      <c r="G106" s="39" t="s">
        <v>297</v>
      </c>
      <c r="H106" s="20"/>
      <c r="I106" s="20"/>
      <c r="J106" s="20"/>
      <c r="K106" s="14" t="e">
        <f t="shared" si="27"/>
        <v>#VALUE!</v>
      </c>
      <c r="L106" s="18"/>
    </row>
    <row r="107" spans="1:12" ht="21.75" customHeight="1" x14ac:dyDescent="0.25">
      <c r="A107" s="50" t="s">
        <v>13</v>
      </c>
      <c r="B107" s="36" t="s">
        <v>146</v>
      </c>
      <c r="C107" s="51"/>
      <c r="D107" s="39" t="s">
        <v>297</v>
      </c>
      <c r="E107" s="39" t="s">
        <v>297</v>
      </c>
      <c r="F107" s="39" t="s">
        <v>297</v>
      </c>
      <c r="G107" s="39" t="s">
        <v>297</v>
      </c>
      <c r="H107" s="20" t="s">
        <v>297</v>
      </c>
      <c r="I107" s="20" t="s">
        <v>297</v>
      </c>
      <c r="J107" s="20" t="s">
        <v>297</v>
      </c>
      <c r="K107" s="14" t="e">
        <f t="shared" si="27"/>
        <v>#VALUE!</v>
      </c>
      <c r="L107" s="18"/>
    </row>
    <row r="108" spans="1:12" ht="18.75" customHeight="1" x14ac:dyDescent="0.25">
      <c r="A108" s="49" t="s">
        <v>40</v>
      </c>
      <c r="B108" s="28" t="s">
        <v>79</v>
      </c>
      <c r="C108" s="39">
        <f>+C109+C110+C111</f>
        <v>940</v>
      </c>
      <c r="D108" s="39" t="s">
        <v>297</v>
      </c>
      <c r="E108" s="39" t="s">
        <v>297</v>
      </c>
      <c r="F108" s="39" t="s">
        <v>297</v>
      </c>
      <c r="G108" s="39" t="s">
        <v>297</v>
      </c>
      <c r="H108" s="20" t="s">
        <v>297</v>
      </c>
      <c r="I108" s="20" t="s">
        <v>297</v>
      </c>
      <c r="J108" s="20" t="s">
        <v>297</v>
      </c>
      <c r="K108" s="14" t="e">
        <f t="shared" si="27"/>
        <v>#VALUE!</v>
      </c>
      <c r="L108" s="18"/>
    </row>
    <row r="109" spans="1:12" ht="19.5" customHeight="1" x14ac:dyDescent="0.25">
      <c r="A109" s="50" t="s">
        <v>29</v>
      </c>
      <c r="B109" s="36" t="s">
        <v>77</v>
      </c>
      <c r="C109" s="51">
        <v>840</v>
      </c>
      <c r="D109" s="39" t="s">
        <v>297</v>
      </c>
      <c r="E109" s="39" t="s">
        <v>297</v>
      </c>
      <c r="F109" s="39" t="s">
        <v>297</v>
      </c>
      <c r="G109" s="39" t="s">
        <v>297</v>
      </c>
      <c r="H109" s="20" t="s">
        <v>297</v>
      </c>
      <c r="I109" s="20" t="s">
        <v>297</v>
      </c>
      <c r="J109" s="20" t="s">
        <v>297</v>
      </c>
      <c r="K109" s="14" t="e">
        <f t="shared" si="27"/>
        <v>#VALUE!</v>
      </c>
      <c r="L109" s="18"/>
    </row>
    <row r="110" spans="1:12" ht="18.75" customHeight="1" x14ac:dyDescent="0.25">
      <c r="A110" s="50" t="s">
        <v>174</v>
      </c>
      <c r="B110" s="36" t="s">
        <v>175</v>
      </c>
      <c r="C110" s="51">
        <v>100</v>
      </c>
      <c r="D110" s="39" t="s">
        <v>297</v>
      </c>
      <c r="E110" s="39" t="s">
        <v>297</v>
      </c>
      <c r="F110" s="39" t="s">
        <v>297</v>
      </c>
      <c r="G110" s="39" t="s">
        <v>297</v>
      </c>
      <c r="H110" s="20" t="s">
        <v>297</v>
      </c>
      <c r="I110" s="20" t="s">
        <v>297</v>
      </c>
      <c r="J110" s="20" t="s">
        <v>297</v>
      </c>
      <c r="K110" s="14" t="e">
        <f t="shared" si="27"/>
        <v>#VALUE!</v>
      </c>
      <c r="L110" s="18"/>
    </row>
    <row r="111" spans="1:12" ht="18.75" customHeight="1" x14ac:dyDescent="0.25">
      <c r="A111" s="50" t="s">
        <v>318</v>
      </c>
      <c r="B111" s="56" t="s">
        <v>307</v>
      </c>
      <c r="C111" s="51">
        <v>0</v>
      </c>
      <c r="D111" s="39" t="s">
        <v>297</v>
      </c>
      <c r="E111" s="39" t="s">
        <v>297</v>
      </c>
      <c r="F111" s="39" t="s">
        <v>297</v>
      </c>
      <c r="G111" s="39" t="s">
        <v>297</v>
      </c>
      <c r="H111" s="20" t="s">
        <v>297</v>
      </c>
      <c r="I111" s="20" t="s">
        <v>297</v>
      </c>
      <c r="J111" s="20" t="s">
        <v>297</v>
      </c>
      <c r="K111" s="14" t="e">
        <f t="shared" si="27"/>
        <v>#VALUE!</v>
      </c>
      <c r="L111" s="18"/>
    </row>
    <row r="112" spans="1:12" ht="16.5" customHeight="1" x14ac:dyDescent="0.25">
      <c r="A112" s="49" t="s">
        <v>320</v>
      </c>
      <c r="B112" s="28" t="s">
        <v>41</v>
      </c>
      <c r="C112" s="39">
        <f>+C113+C114+C115</f>
        <v>986</v>
      </c>
      <c r="D112" s="39" t="s">
        <v>297</v>
      </c>
      <c r="E112" s="39" t="s">
        <v>297</v>
      </c>
      <c r="F112" s="39" t="s">
        <v>297</v>
      </c>
      <c r="G112" s="39" t="s">
        <v>297</v>
      </c>
      <c r="H112" s="20" t="s">
        <v>297</v>
      </c>
      <c r="I112" s="20" t="s">
        <v>297</v>
      </c>
      <c r="J112" s="20" t="s">
        <v>297</v>
      </c>
      <c r="K112" s="14" t="e">
        <f t="shared" si="27"/>
        <v>#VALUE!</v>
      </c>
      <c r="L112" s="18"/>
    </row>
    <row r="113" spans="1:12" ht="18" customHeight="1" x14ac:dyDescent="0.25">
      <c r="A113" s="50" t="s">
        <v>29</v>
      </c>
      <c r="B113" s="36" t="s">
        <v>77</v>
      </c>
      <c r="C113" s="51">
        <v>891</v>
      </c>
      <c r="D113" s="39" t="s">
        <v>297</v>
      </c>
      <c r="E113" s="39" t="s">
        <v>297</v>
      </c>
      <c r="F113" s="39" t="s">
        <v>297</v>
      </c>
      <c r="G113" s="39" t="s">
        <v>297</v>
      </c>
      <c r="H113" s="20" t="s">
        <v>297</v>
      </c>
      <c r="I113" s="20" t="s">
        <v>297</v>
      </c>
      <c r="J113" s="20" t="s">
        <v>297</v>
      </c>
      <c r="K113" s="14" t="e">
        <f t="shared" si="27"/>
        <v>#VALUE!</v>
      </c>
      <c r="L113" s="18"/>
    </row>
    <row r="114" spans="1:12" ht="17.25" customHeight="1" x14ac:dyDescent="0.25">
      <c r="A114" s="50" t="s">
        <v>174</v>
      </c>
      <c r="B114" s="36" t="s">
        <v>175</v>
      </c>
      <c r="C114" s="51">
        <v>95</v>
      </c>
      <c r="D114" s="39" t="s">
        <v>297</v>
      </c>
      <c r="E114" s="39" t="s">
        <v>297</v>
      </c>
      <c r="F114" s="39" t="s">
        <v>297</v>
      </c>
      <c r="G114" s="39" t="s">
        <v>297</v>
      </c>
      <c r="H114" s="20" t="s">
        <v>297</v>
      </c>
      <c r="I114" s="20" t="s">
        <v>297</v>
      </c>
      <c r="J114" s="20" t="s">
        <v>297</v>
      </c>
      <c r="K114" s="14" t="e">
        <f t="shared" si="27"/>
        <v>#VALUE!</v>
      </c>
      <c r="L114" s="18"/>
    </row>
    <row r="115" spans="1:12" ht="17.25" customHeight="1" x14ac:dyDescent="0.25">
      <c r="A115" s="50" t="s">
        <v>13</v>
      </c>
      <c r="B115" s="36" t="s">
        <v>146</v>
      </c>
      <c r="C115" s="51">
        <v>0</v>
      </c>
      <c r="D115" s="39" t="s">
        <v>297</v>
      </c>
      <c r="E115" s="39" t="s">
        <v>297</v>
      </c>
      <c r="F115" s="39" t="s">
        <v>297</v>
      </c>
      <c r="G115" s="39" t="s">
        <v>297</v>
      </c>
      <c r="H115" s="20" t="s">
        <v>297</v>
      </c>
      <c r="I115" s="20" t="s">
        <v>297</v>
      </c>
      <c r="J115" s="20" t="s">
        <v>297</v>
      </c>
      <c r="K115" s="14" t="e">
        <f t="shared" si="27"/>
        <v>#VALUE!</v>
      </c>
      <c r="L115" s="18"/>
    </row>
    <row r="116" spans="1:12" ht="18.75" customHeight="1" x14ac:dyDescent="0.25">
      <c r="A116" s="49" t="s">
        <v>255</v>
      </c>
      <c r="B116" s="28" t="s">
        <v>81</v>
      </c>
      <c r="C116" s="39">
        <f>+C117+C118+C119</f>
        <v>710</v>
      </c>
      <c r="D116" s="39" t="s">
        <v>297</v>
      </c>
      <c r="E116" s="39" t="s">
        <v>297</v>
      </c>
      <c r="F116" s="39" t="s">
        <v>297</v>
      </c>
      <c r="G116" s="39" t="s">
        <v>297</v>
      </c>
      <c r="H116" s="20" t="s">
        <v>297</v>
      </c>
      <c r="I116" s="20" t="s">
        <v>297</v>
      </c>
      <c r="J116" s="20" t="s">
        <v>297</v>
      </c>
      <c r="K116" s="14" t="e">
        <f t="shared" si="27"/>
        <v>#VALUE!</v>
      </c>
      <c r="L116" s="18"/>
    </row>
    <row r="117" spans="1:12" ht="16.5" customHeight="1" x14ac:dyDescent="0.25">
      <c r="A117" s="50" t="s">
        <v>21</v>
      </c>
      <c r="B117" s="36" t="s">
        <v>77</v>
      </c>
      <c r="C117" s="51">
        <v>699</v>
      </c>
      <c r="D117" s="39" t="s">
        <v>297</v>
      </c>
      <c r="E117" s="39" t="s">
        <v>297</v>
      </c>
      <c r="F117" s="39" t="s">
        <v>297</v>
      </c>
      <c r="G117" s="39" t="s">
        <v>297</v>
      </c>
      <c r="H117" s="20" t="s">
        <v>297</v>
      </c>
      <c r="I117" s="20" t="s">
        <v>297</v>
      </c>
      <c r="J117" s="20" t="s">
        <v>297</v>
      </c>
      <c r="K117" s="14" t="e">
        <f t="shared" si="27"/>
        <v>#VALUE!</v>
      </c>
      <c r="L117" s="18"/>
    </row>
    <row r="118" spans="1:12" ht="18" customHeight="1" x14ac:dyDescent="0.25">
      <c r="A118" s="50" t="s">
        <v>174</v>
      </c>
      <c r="B118" s="36" t="s">
        <v>175</v>
      </c>
      <c r="C118" s="51">
        <v>11</v>
      </c>
      <c r="D118" s="39" t="s">
        <v>297</v>
      </c>
      <c r="E118" s="39" t="s">
        <v>297</v>
      </c>
      <c r="F118" s="39" t="s">
        <v>297</v>
      </c>
      <c r="G118" s="39" t="s">
        <v>297</v>
      </c>
      <c r="H118" s="20" t="s">
        <v>297</v>
      </c>
      <c r="I118" s="20" t="s">
        <v>297</v>
      </c>
      <c r="J118" s="20" t="s">
        <v>297</v>
      </c>
      <c r="K118" s="14" t="e">
        <f t="shared" si="27"/>
        <v>#VALUE!</v>
      </c>
      <c r="L118" s="18"/>
    </row>
    <row r="119" spans="1:12" ht="18.75" customHeight="1" x14ac:dyDescent="0.25">
      <c r="A119" s="50" t="s">
        <v>13</v>
      </c>
      <c r="B119" s="36" t="s">
        <v>146</v>
      </c>
      <c r="C119" s="51">
        <v>0</v>
      </c>
      <c r="D119" s="39" t="s">
        <v>297</v>
      </c>
      <c r="E119" s="39" t="s">
        <v>297</v>
      </c>
      <c r="F119" s="39" t="s">
        <v>297</v>
      </c>
      <c r="G119" s="39" t="s">
        <v>297</v>
      </c>
      <c r="H119" s="20" t="s">
        <v>297</v>
      </c>
      <c r="I119" s="20" t="s">
        <v>297</v>
      </c>
      <c r="J119" s="20" t="s">
        <v>297</v>
      </c>
      <c r="K119" s="14" t="e">
        <f t="shared" si="27"/>
        <v>#VALUE!</v>
      </c>
      <c r="L119" s="18"/>
    </row>
    <row r="120" spans="1:12" ht="19.5" customHeight="1" x14ac:dyDescent="0.25">
      <c r="A120" s="49" t="s">
        <v>30</v>
      </c>
      <c r="B120" s="28" t="s">
        <v>41</v>
      </c>
      <c r="C120" s="39">
        <f>+C121+C122+C123+C124</f>
        <v>758</v>
      </c>
      <c r="D120" s="39" t="s">
        <v>297</v>
      </c>
      <c r="E120" s="39" t="s">
        <v>297</v>
      </c>
      <c r="F120" s="39" t="s">
        <v>297</v>
      </c>
      <c r="G120" s="39" t="s">
        <v>297</v>
      </c>
      <c r="H120" s="20" t="s">
        <v>297</v>
      </c>
      <c r="I120" s="20" t="s">
        <v>297</v>
      </c>
      <c r="J120" s="20" t="s">
        <v>297</v>
      </c>
      <c r="K120" s="14" t="e">
        <f t="shared" si="27"/>
        <v>#VALUE!</v>
      </c>
      <c r="L120" s="18"/>
    </row>
    <row r="121" spans="1:12" ht="21" customHeight="1" x14ac:dyDescent="0.25">
      <c r="A121" s="50" t="s">
        <v>21</v>
      </c>
      <c r="B121" s="36" t="s">
        <v>77</v>
      </c>
      <c r="C121" s="51">
        <v>722</v>
      </c>
      <c r="D121" s="39" t="s">
        <v>297</v>
      </c>
      <c r="E121" s="39" t="s">
        <v>297</v>
      </c>
      <c r="F121" s="39" t="s">
        <v>297</v>
      </c>
      <c r="G121" s="39" t="s">
        <v>297</v>
      </c>
      <c r="H121" s="20" t="s">
        <v>297</v>
      </c>
      <c r="I121" s="20" t="s">
        <v>297</v>
      </c>
      <c r="J121" s="20" t="s">
        <v>297</v>
      </c>
      <c r="K121" s="14" t="e">
        <f t="shared" si="27"/>
        <v>#VALUE!</v>
      </c>
      <c r="L121" s="18"/>
    </row>
    <row r="122" spans="1:12" ht="18" customHeight="1" x14ac:dyDescent="0.25">
      <c r="A122" s="50" t="s">
        <v>174</v>
      </c>
      <c r="B122" s="36" t="s">
        <v>175</v>
      </c>
      <c r="C122" s="51">
        <v>36</v>
      </c>
      <c r="D122" s="39" t="s">
        <v>297</v>
      </c>
      <c r="E122" s="39" t="s">
        <v>297</v>
      </c>
      <c r="F122" s="39" t="s">
        <v>297</v>
      </c>
      <c r="G122" s="39" t="s">
        <v>297</v>
      </c>
      <c r="H122" s="20" t="s">
        <v>297</v>
      </c>
      <c r="I122" s="20" t="s">
        <v>297</v>
      </c>
      <c r="J122" s="20" t="s">
        <v>297</v>
      </c>
      <c r="K122" s="14" t="e">
        <f t="shared" si="27"/>
        <v>#VALUE!</v>
      </c>
      <c r="L122" s="18"/>
    </row>
    <row r="123" spans="1:12" ht="18.75" customHeight="1" x14ac:dyDescent="0.25">
      <c r="A123" s="57" t="s">
        <v>161</v>
      </c>
      <c r="B123" s="56" t="s">
        <v>162</v>
      </c>
      <c r="C123" s="51">
        <v>0</v>
      </c>
      <c r="D123" s="39" t="s">
        <v>297</v>
      </c>
      <c r="E123" s="39" t="s">
        <v>297</v>
      </c>
      <c r="F123" s="39" t="s">
        <v>297</v>
      </c>
      <c r="G123" s="39" t="s">
        <v>297</v>
      </c>
      <c r="H123" s="20" t="s">
        <v>297</v>
      </c>
      <c r="I123" s="20" t="s">
        <v>297</v>
      </c>
      <c r="J123" s="20" t="s">
        <v>297</v>
      </c>
      <c r="K123" s="14" t="e">
        <f t="shared" si="27"/>
        <v>#VALUE!</v>
      </c>
      <c r="L123" s="18"/>
    </row>
    <row r="124" spans="1:12" ht="18.75" customHeight="1" x14ac:dyDescent="0.25">
      <c r="A124" s="50" t="s">
        <v>13</v>
      </c>
      <c r="B124" s="36" t="s">
        <v>146</v>
      </c>
      <c r="C124" s="51">
        <v>0</v>
      </c>
      <c r="D124" s="39" t="s">
        <v>297</v>
      </c>
      <c r="E124" s="39" t="s">
        <v>297</v>
      </c>
      <c r="F124" s="39" t="s">
        <v>297</v>
      </c>
      <c r="G124" s="39" t="s">
        <v>297</v>
      </c>
      <c r="H124" s="20" t="s">
        <v>297</v>
      </c>
      <c r="I124" s="20" t="s">
        <v>297</v>
      </c>
      <c r="J124" s="20" t="s">
        <v>297</v>
      </c>
      <c r="K124" s="14" t="e">
        <f t="shared" si="27"/>
        <v>#VALUE!</v>
      </c>
      <c r="L124" s="18"/>
    </row>
    <row r="125" spans="1:12" ht="19.5" customHeight="1" x14ac:dyDescent="0.25">
      <c r="A125" s="49" t="s">
        <v>42</v>
      </c>
      <c r="B125" s="28" t="s">
        <v>81</v>
      </c>
      <c r="C125" s="39">
        <f>+C126+C127+C129+C128</f>
        <v>637</v>
      </c>
      <c r="D125" s="39" t="s">
        <v>297</v>
      </c>
      <c r="E125" s="39" t="s">
        <v>297</v>
      </c>
      <c r="F125" s="39" t="s">
        <v>297</v>
      </c>
      <c r="G125" s="39" t="s">
        <v>297</v>
      </c>
      <c r="H125" s="20" t="s">
        <v>297</v>
      </c>
      <c r="I125" s="20" t="s">
        <v>297</v>
      </c>
      <c r="J125" s="20" t="s">
        <v>297</v>
      </c>
      <c r="K125" s="14" t="e">
        <f t="shared" si="27"/>
        <v>#VALUE!</v>
      </c>
      <c r="L125" s="18"/>
    </row>
    <row r="126" spans="1:12" ht="17.25" customHeight="1" x14ac:dyDescent="0.25">
      <c r="A126" s="50" t="s">
        <v>29</v>
      </c>
      <c r="B126" s="36" t="s">
        <v>77</v>
      </c>
      <c r="C126" s="51">
        <v>570</v>
      </c>
      <c r="D126" s="39" t="s">
        <v>297</v>
      </c>
      <c r="E126" s="39" t="s">
        <v>297</v>
      </c>
      <c r="F126" s="39" t="s">
        <v>297</v>
      </c>
      <c r="G126" s="39" t="s">
        <v>297</v>
      </c>
      <c r="H126" s="20" t="s">
        <v>297</v>
      </c>
      <c r="I126" s="20" t="s">
        <v>297</v>
      </c>
      <c r="J126" s="20" t="s">
        <v>297</v>
      </c>
      <c r="K126" s="14" t="e">
        <f t="shared" si="27"/>
        <v>#VALUE!</v>
      </c>
      <c r="L126" s="18"/>
    </row>
    <row r="127" spans="1:12" ht="18.75" customHeight="1" x14ac:dyDescent="0.25">
      <c r="A127" s="50" t="s">
        <v>174</v>
      </c>
      <c r="B127" s="36" t="s">
        <v>175</v>
      </c>
      <c r="C127" s="51">
        <v>67</v>
      </c>
      <c r="D127" s="39" t="s">
        <v>297</v>
      </c>
      <c r="E127" s="39" t="s">
        <v>297</v>
      </c>
      <c r="F127" s="39" t="s">
        <v>297</v>
      </c>
      <c r="G127" s="39" t="s">
        <v>297</v>
      </c>
      <c r="H127" s="20" t="s">
        <v>297</v>
      </c>
      <c r="I127" s="20" t="s">
        <v>297</v>
      </c>
      <c r="J127" s="20" t="s">
        <v>297</v>
      </c>
      <c r="K127" s="14" t="e">
        <f t="shared" si="27"/>
        <v>#VALUE!</v>
      </c>
      <c r="L127" s="18"/>
    </row>
    <row r="128" spans="1:12" ht="18.75" customHeight="1" x14ac:dyDescent="0.25">
      <c r="A128" s="50" t="s">
        <v>186</v>
      </c>
      <c r="B128" s="36" t="s">
        <v>307</v>
      </c>
      <c r="C128" s="51">
        <v>0</v>
      </c>
      <c r="D128" s="39" t="s">
        <v>297</v>
      </c>
      <c r="E128" s="39" t="s">
        <v>297</v>
      </c>
      <c r="F128" s="39" t="s">
        <v>297</v>
      </c>
      <c r="G128" s="39" t="s">
        <v>297</v>
      </c>
      <c r="H128" s="20" t="s">
        <v>297</v>
      </c>
      <c r="I128" s="20" t="s">
        <v>297</v>
      </c>
      <c r="J128" s="20" t="s">
        <v>297</v>
      </c>
      <c r="K128" s="14" t="e">
        <f t="shared" si="27"/>
        <v>#VALUE!</v>
      </c>
      <c r="L128" s="18"/>
    </row>
    <row r="129" spans="1:12" ht="18" customHeight="1" x14ac:dyDescent="0.25">
      <c r="A129" s="50" t="s">
        <v>13</v>
      </c>
      <c r="B129" s="36" t="s">
        <v>146</v>
      </c>
      <c r="C129" s="51">
        <v>0</v>
      </c>
      <c r="D129" s="39" t="s">
        <v>297</v>
      </c>
      <c r="E129" s="39" t="s">
        <v>297</v>
      </c>
      <c r="F129" s="39" t="s">
        <v>297</v>
      </c>
      <c r="G129" s="39" t="s">
        <v>297</v>
      </c>
      <c r="H129" s="20" t="s">
        <v>297</v>
      </c>
      <c r="I129" s="20" t="s">
        <v>297</v>
      </c>
      <c r="J129" s="20" t="s">
        <v>297</v>
      </c>
      <c r="K129" s="14" t="e">
        <f t="shared" si="27"/>
        <v>#VALUE!</v>
      </c>
      <c r="L129" s="18"/>
    </row>
    <row r="130" spans="1:12" ht="19.5" customHeight="1" x14ac:dyDescent="0.25">
      <c r="A130" s="49" t="s">
        <v>53</v>
      </c>
      <c r="B130" s="28" t="s">
        <v>81</v>
      </c>
      <c r="C130" s="39">
        <f>+C131+C132+C133</f>
        <v>590</v>
      </c>
      <c r="D130" s="39" t="s">
        <v>297</v>
      </c>
      <c r="E130" s="39" t="s">
        <v>297</v>
      </c>
      <c r="F130" s="39" t="s">
        <v>297</v>
      </c>
      <c r="G130" s="39" t="s">
        <v>297</v>
      </c>
      <c r="H130" s="20" t="s">
        <v>297</v>
      </c>
      <c r="I130" s="20" t="s">
        <v>297</v>
      </c>
      <c r="J130" s="20" t="s">
        <v>297</v>
      </c>
      <c r="K130" s="14" t="e">
        <f t="shared" si="27"/>
        <v>#VALUE!</v>
      </c>
      <c r="L130" s="18"/>
    </row>
    <row r="131" spans="1:12" ht="15.75" customHeight="1" x14ac:dyDescent="0.25">
      <c r="A131" s="50" t="s">
        <v>21</v>
      </c>
      <c r="B131" s="36" t="s">
        <v>77</v>
      </c>
      <c r="C131" s="51">
        <v>483</v>
      </c>
      <c r="D131" s="39" t="s">
        <v>297</v>
      </c>
      <c r="E131" s="39" t="s">
        <v>297</v>
      </c>
      <c r="F131" s="39" t="s">
        <v>297</v>
      </c>
      <c r="G131" s="39" t="s">
        <v>297</v>
      </c>
      <c r="H131" s="20" t="s">
        <v>297</v>
      </c>
      <c r="I131" s="20" t="s">
        <v>297</v>
      </c>
      <c r="J131" s="20" t="s">
        <v>297</v>
      </c>
      <c r="K131" s="14" t="e">
        <f t="shared" si="27"/>
        <v>#VALUE!</v>
      </c>
      <c r="L131" s="18"/>
    </row>
    <row r="132" spans="1:12" ht="15.75" customHeight="1" x14ac:dyDescent="0.25">
      <c r="A132" s="50" t="s">
        <v>174</v>
      </c>
      <c r="B132" s="36" t="s">
        <v>175</v>
      </c>
      <c r="C132" s="51">
        <v>107</v>
      </c>
      <c r="D132" s="39" t="s">
        <v>297</v>
      </c>
      <c r="E132" s="39" t="s">
        <v>297</v>
      </c>
      <c r="F132" s="39" t="s">
        <v>297</v>
      </c>
      <c r="G132" s="39" t="s">
        <v>297</v>
      </c>
      <c r="H132" s="20" t="s">
        <v>297</v>
      </c>
      <c r="I132" s="20" t="s">
        <v>297</v>
      </c>
      <c r="J132" s="20" t="s">
        <v>297</v>
      </c>
      <c r="K132" s="14" t="e">
        <f t="shared" si="27"/>
        <v>#VALUE!</v>
      </c>
      <c r="L132" s="18"/>
    </row>
    <row r="133" spans="1:12" ht="18.75" customHeight="1" x14ac:dyDescent="0.25">
      <c r="A133" s="50" t="s">
        <v>13</v>
      </c>
      <c r="B133" s="36" t="s">
        <v>146</v>
      </c>
      <c r="C133" s="51">
        <v>0</v>
      </c>
      <c r="D133" s="39" t="s">
        <v>297</v>
      </c>
      <c r="E133" s="39" t="s">
        <v>297</v>
      </c>
      <c r="F133" s="39" t="s">
        <v>297</v>
      </c>
      <c r="G133" s="39" t="s">
        <v>297</v>
      </c>
      <c r="H133" s="20" t="s">
        <v>297</v>
      </c>
      <c r="I133" s="20" t="s">
        <v>297</v>
      </c>
      <c r="J133" s="20" t="s">
        <v>297</v>
      </c>
      <c r="K133" s="14" t="e">
        <f t="shared" si="27"/>
        <v>#VALUE!</v>
      </c>
      <c r="L133" s="18"/>
    </row>
    <row r="134" spans="1:12" ht="15" customHeight="1" x14ac:dyDescent="0.25">
      <c r="A134" s="49" t="s">
        <v>31</v>
      </c>
      <c r="B134" s="28" t="s">
        <v>81</v>
      </c>
      <c r="C134" s="39">
        <f>+C135+C136+C137</f>
        <v>1294</v>
      </c>
      <c r="D134" s="39" t="s">
        <v>297</v>
      </c>
      <c r="E134" s="39" t="s">
        <v>297</v>
      </c>
      <c r="F134" s="39" t="s">
        <v>297</v>
      </c>
      <c r="G134" s="39" t="s">
        <v>297</v>
      </c>
      <c r="H134" s="20" t="s">
        <v>297</v>
      </c>
      <c r="I134" s="20" t="s">
        <v>297</v>
      </c>
      <c r="J134" s="20" t="s">
        <v>297</v>
      </c>
      <c r="K134" s="14" t="e">
        <f t="shared" si="27"/>
        <v>#VALUE!</v>
      </c>
      <c r="L134" s="18"/>
    </row>
    <row r="135" spans="1:12" ht="15.75" customHeight="1" x14ac:dyDescent="0.25">
      <c r="A135" s="50" t="s">
        <v>29</v>
      </c>
      <c r="B135" s="36" t="s">
        <v>77</v>
      </c>
      <c r="C135" s="51">
        <v>1280</v>
      </c>
      <c r="D135" s="39" t="s">
        <v>297</v>
      </c>
      <c r="E135" s="39" t="s">
        <v>297</v>
      </c>
      <c r="F135" s="39" t="s">
        <v>297</v>
      </c>
      <c r="G135" s="39" t="s">
        <v>297</v>
      </c>
      <c r="H135" s="20" t="s">
        <v>297</v>
      </c>
      <c r="I135" s="20" t="s">
        <v>297</v>
      </c>
      <c r="J135" s="20" t="s">
        <v>297</v>
      </c>
      <c r="K135" s="14" t="e">
        <f t="shared" si="27"/>
        <v>#VALUE!</v>
      </c>
      <c r="L135" s="18"/>
    </row>
    <row r="136" spans="1:12" ht="15.75" customHeight="1" x14ac:dyDescent="0.25">
      <c r="A136" s="50" t="s">
        <v>174</v>
      </c>
      <c r="B136" s="36" t="s">
        <v>175</v>
      </c>
      <c r="C136" s="51">
        <v>14</v>
      </c>
      <c r="D136" s="39" t="s">
        <v>297</v>
      </c>
      <c r="E136" s="39" t="s">
        <v>297</v>
      </c>
      <c r="F136" s="39" t="s">
        <v>297</v>
      </c>
      <c r="G136" s="39" t="s">
        <v>297</v>
      </c>
      <c r="H136" s="20"/>
      <c r="I136" s="20"/>
      <c r="J136" s="20"/>
      <c r="K136" s="14" t="e">
        <f t="shared" ref="K136:K200" si="28">+D136+E136+F136+G136</f>
        <v>#VALUE!</v>
      </c>
      <c r="L136" s="18"/>
    </row>
    <row r="137" spans="1:12" ht="15" customHeight="1" x14ac:dyDescent="0.25">
      <c r="A137" s="50" t="s">
        <v>13</v>
      </c>
      <c r="B137" s="36" t="s">
        <v>146</v>
      </c>
      <c r="C137" s="51">
        <v>0</v>
      </c>
      <c r="D137" s="39" t="s">
        <v>297</v>
      </c>
      <c r="E137" s="39" t="s">
        <v>297</v>
      </c>
      <c r="F137" s="39" t="s">
        <v>297</v>
      </c>
      <c r="G137" s="39" t="s">
        <v>297</v>
      </c>
      <c r="H137" s="20" t="s">
        <v>297</v>
      </c>
      <c r="I137" s="20" t="s">
        <v>297</v>
      </c>
      <c r="J137" s="20" t="s">
        <v>297</v>
      </c>
      <c r="K137" s="14" t="e">
        <f t="shared" si="28"/>
        <v>#VALUE!</v>
      </c>
      <c r="L137" s="18"/>
    </row>
    <row r="138" spans="1:12" ht="17.25" customHeight="1" x14ac:dyDescent="0.25">
      <c r="A138" s="49" t="s">
        <v>32</v>
      </c>
      <c r="B138" s="28" t="s">
        <v>81</v>
      </c>
      <c r="C138" s="39">
        <f>+C139+C140+C141</f>
        <v>619</v>
      </c>
      <c r="D138" s="39" t="s">
        <v>297</v>
      </c>
      <c r="E138" s="39" t="s">
        <v>297</v>
      </c>
      <c r="F138" s="39" t="s">
        <v>297</v>
      </c>
      <c r="G138" s="39" t="s">
        <v>297</v>
      </c>
      <c r="H138" s="20" t="s">
        <v>297</v>
      </c>
      <c r="I138" s="20" t="s">
        <v>297</v>
      </c>
      <c r="J138" s="20" t="s">
        <v>297</v>
      </c>
      <c r="K138" s="14" t="e">
        <f t="shared" si="28"/>
        <v>#VALUE!</v>
      </c>
      <c r="L138" s="18"/>
    </row>
    <row r="139" spans="1:12" ht="17.25" customHeight="1" x14ac:dyDescent="0.25">
      <c r="A139" s="57" t="s">
        <v>21</v>
      </c>
      <c r="B139" s="36" t="s">
        <v>77</v>
      </c>
      <c r="C139" s="51">
        <v>597</v>
      </c>
      <c r="D139" s="39" t="s">
        <v>297</v>
      </c>
      <c r="E139" s="39" t="s">
        <v>297</v>
      </c>
      <c r="F139" s="39" t="s">
        <v>297</v>
      </c>
      <c r="G139" s="39" t="s">
        <v>297</v>
      </c>
      <c r="H139" s="20" t="s">
        <v>297</v>
      </c>
      <c r="I139" s="20" t="s">
        <v>297</v>
      </c>
      <c r="J139" s="20" t="s">
        <v>297</v>
      </c>
      <c r="K139" s="14" t="e">
        <f t="shared" si="28"/>
        <v>#VALUE!</v>
      </c>
      <c r="L139" s="18"/>
    </row>
    <row r="140" spans="1:12" ht="15" customHeight="1" x14ac:dyDescent="0.25">
      <c r="A140" s="50" t="s">
        <v>174</v>
      </c>
      <c r="B140" s="36" t="s">
        <v>175</v>
      </c>
      <c r="C140" s="51">
        <v>22</v>
      </c>
      <c r="D140" s="39" t="s">
        <v>297</v>
      </c>
      <c r="E140" s="39" t="s">
        <v>297</v>
      </c>
      <c r="F140" s="39" t="s">
        <v>297</v>
      </c>
      <c r="G140" s="39" t="s">
        <v>297</v>
      </c>
      <c r="H140" s="20" t="s">
        <v>297</v>
      </c>
      <c r="I140" s="20" t="s">
        <v>297</v>
      </c>
      <c r="J140" s="20" t="s">
        <v>297</v>
      </c>
      <c r="K140" s="14" t="e">
        <f t="shared" si="28"/>
        <v>#VALUE!</v>
      </c>
      <c r="L140" s="18"/>
    </row>
    <row r="141" spans="1:12" ht="16.5" customHeight="1" x14ac:dyDescent="0.25">
      <c r="A141" s="50" t="s">
        <v>13</v>
      </c>
      <c r="B141" s="36" t="s">
        <v>146</v>
      </c>
      <c r="C141" s="51">
        <v>0</v>
      </c>
      <c r="D141" s="39" t="s">
        <v>297</v>
      </c>
      <c r="E141" s="39" t="s">
        <v>297</v>
      </c>
      <c r="F141" s="39" t="s">
        <v>297</v>
      </c>
      <c r="G141" s="39" t="s">
        <v>297</v>
      </c>
      <c r="H141" s="20"/>
      <c r="I141" s="20"/>
      <c r="J141" s="20"/>
      <c r="K141" s="14" t="e">
        <f t="shared" si="28"/>
        <v>#VALUE!</v>
      </c>
      <c r="L141" s="18"/>
    </row>
    <row r="142" spans="1:12" ht="17.25" customHeight="1" x14ac:dyDescent="0.25">
      <c r="A142" s="49" t="s">
        <v>33</v>
      </c>
      <c r="B142" s="28" t="s">
        <v>81</v>
      </c>
      <c r="C142" s="39">
        <f>+C143+C144+C145</f>
        <v>260</v>
      </c>
      <c r="D142" s="39" t="s">
        <v>297</v>
      </c>
      <c r="E142" s="39" t="s">
        <v>297</v>
      </c>
      <c r="F142" s="39" t="s">
        <v>297</v>
      </c>
      <c r="G142" s="39" t="s">
        <v>297</v>
      </c>
      <c r="H142" s="20" t="s">
        <v>297</v>
      </c>
      <c r="I142" s="20" t="s">
        <v>297</v>
      </c>
      <c r="J142" s="20" t="s">
        <v>297</v>
      </c>
      <c r="K142" s="14" t="e">
        <f t="shared" si="28"/>
        <v>#VALUE!</v>
      </c>
      <c r="L142" s="18"/>
    </row>
    <row r="143" spans="1:12" ht="18.75" customHeight="1" x14ac:dyDescent="0.25">
      <c r="A143" s="50" t="s">
        <v>238</v>
      </c>
      <c r="B143" s="36" t="s">
        <v>77</v>
      </c>
      <c r="C143" s="51">
        <v>224</v>
      </c>
      <c r="D143" s="39" t="s">
        <v>297</v>
      </c>
      <c r="E143" s="39" t="s">
        <v>297</v>
      </c>
      <c r="F143" s="39" t="s">
        <v>297</v>
      </c>
      <c r="G143" s="39" t="s">
        <v>297</v>
      </c>
      <c r="H143" s="20" t="s">
        <v>297</v>
      </c>
      <c r="I143" s="20" t="s">
        <v>297</v>
      </c>
      <c r="J143" s="20" t="s">
        <v>297</v>
      </c>
      <c r="K143" s="14" t="e">
        <f t="shared" si="28"/>
        <v>#VALUE!</v>
      </c>
      <c r="L143" s="18"/>
    </row>
    <row r="144" spans="1:12" ht="18.75" customHeight="1" x14ac:dyDescent="0.25">
      <c r="A144" s="50" t="s">
        <v>174</v>
      </c>
      <c r="B144" s="36" t="s">
        <v>175</v>
      </c>
      <c r="C144" s="51">
        <v>36</v>
      </c>
      <c r="D144" s="39" t="s">
        <v>297</v>
      </c>
      <c r="E144" s="39" t="s">
        <v>297</v>
      </c>
      <c r="F144" s="39" t="s">
        <v>297</v>
      </c>
      <c r="G144" s="39" t="s">
        <v>297</v>
      </c>
      <c r="H144" s="20" t="s">
        <v>297</v>
      </c>
      <c r="I144" s="20" t="s">
        <v>297</v>
      </c>
      <c r="J144" s="20" t="s">
        <v>297</v>
      </c>
      <c r="K144" s="14" t="e">
        <f t="shared" si="28"/>
        <v>#VALUE!</v>
      </c>
      <c r="L144" s="18"/>
    </row>
    <row r="145" spans="1:12" ht="18.75" customHeight="1" x14ac:dyDescent="0.25">
      <c r="A145" s="50" t="s">
        <v>186</v>
      </c>
      <c r="B145" s="36" t="s">
        <v>307</v>
      </c>
      <c r="C145" s="51">
        <v>0</v>
      </c>
      <c r="D145" s="39" t="s">
        <v>297</v>
      </c>
      <c r="E145" s="39" t="s">
        <v>297</v>
      </c>
      <c r="F145" s="39" t="s">
        <v>297</v>
      </c>
      <c r="G145" s="39" t="s">
        <v>297</v>
      </c>
      <c r="H145" s="20" t="s">
        <v>297</v>
      </c>
      <c r="I145" s="20" t="s">
        <v>297</v>
      </c>
      <c r="J145" s="20" t="s">
        <v>297</v>
      </c>
      <c r="K145" s="14" t="e">
        <f t="shared" si="28"/>
        <v>#VALUE!</v>
      </c>
      <c r="L145" s="18"/>
    </row>
    <row r="146" spans="1:12" ht="15.75" x14ac:dyDescent="0.25">
      <c r="A146" s="49" t="s">
        <v>241</v>
      </c>
      <c r="B146" s="35" t="s">
        <v>326</v>
      </c>
      <c r="C146" s="39">
        <f>+C147+C148</f>
        <v>1281</v>
      </c>
      <c r="D146" s="39">
        <f t="shared" ref="D146:G146" si="29">+D147+D148</f>
        <v>375</v>
      </c>
      <c r="E146" s="39">
        <f t="shared" si="29"/>
        <v>328</v>
      </c>
      <c r="F146" s="39">
        <f t="shared" si="29"/>
        <v>328</v>
      </c>
      <c r="G146" s="39">
        <f t="shared" si="29"/>
        <v>250</v>
      </c>
      <c r="H146" s="39">
        <f>+H147+H148</f>
        <v>1334</v>
      </c>
      <c r="I146" s="39">
        <f t="shared" ref="I146:J146" si="30">+I147+I148</f>
        <v>1373</v>
      </c>
      <c r="J146" s="39">
        <f t="shared" si="30"/>
        <v>1409</v>
      </c>
      <c r="K146" s="14">
        <f t="shared" si="28"/>
        <v>1281</v>
      </c>
      <c r="L146" s="18"/>
    </row>
    <row r="147" spans="1:12" ht="15.75" x14ac:dyDescent="0.25">
      <c r="A147" s="22" t="s">
        <v>222</v>
      </c>
      <c r="B147" s="59"/>
      <c r="C147" s="51">
        <f>+C150+C153</f>
        <v>1213</v>
      </c>
      <c r="D147" s="51">
        <f>+D150+D153</f>
        <v>359</v>
      </c>
      <c r="E147" s="51">
        <f t="shared" ref="E147:J148" si="31">+E150+E153</f>
        <v>310</v>
      </c>
      <c r="F147" s="51">
        <f t="shared" si="31"/>
        <v>312</v>
      </c>
      <c r="G147" s="51">
        <f t="shared" si="31"/>
        <v>232</v>
      </c>
      <c r="H147" s="51">
        <f t="shared" si="31"/>
        <v>1264</v>
      </c>
      <c r="I147" s="51">
        <f t="shared" si="31"/>
        <v>1302</v>
      </c>
      <c r="J147" s="51">
        <f t="shared" si="31"/>
        <v>1336</v>
      </c>
      <c r="K147" s="14">
        <f t="shared" si="28"/>
        <v>1213</v>
      </c>
      <c r="L147" s="18"/>
    </row>
    <row r="148" spans="1:12" ht="15" customHeight="1" x14ac:dyDescent="0.25">
      <c r="A148" s="22" t="s">
        <v>159</v>
      </c>
      <c r="B148" s="60"/>
      <c r="C148" s="51">
        <f>+C151+C154</f>
        <v>68</v>
      </c>
      <c r="D148" s="51">
        <f>+D151+D154</f>
        <v>16</v>
      </c>
      <c r="E148" s="51">
        <f t="shared" si="31"/>
        <v>18</v>
      </c>
      <c r="F148" s="51">
        <f t="shared" si="31"/>
        <v>16</v>
      </c>
      <c r="G148" s="51">
        <f t="shared" si="31"/>
        <v>18</v>
      </c>
      <c r="H148" s="51">
        <f t="shared" si="31"/>
        <v>70</v>
      </c>
      <c r="I148" s="51">
        <f t="shared" si="31"/>
        <v>71</v>
      </c>
      <c r="J148" s="51">
        <f t="shared" si="31"/>
        <v>73</v>
      </c>
      <c r="K148" s="14">
        <f t="shared" si="28"/>
        <v>68</v>
      </c>
      <c r="L148" s="18"/>
    </row>
    <row r="149" spans="1:12" ht="19.5" customHeight="1" x14ac:dyDescent="0.25">
      <c r="A149" s="61" t="s">
        <v>268</v>
      </c>
      <c r="B149" s="62"/>
      <c r="C149" s="39">
        <f>+C150+C151</f>
        <v>602</v>
      </c>
      <c r="D149" s="39">
        <f t="shared" ref="D149:J149" si="32">+D150+D151</f>
        <v>177</v>
      </c>
      <c r="E149" s="39">
        <f t="shared" si="32"/>
        <v>154</v>
      </c>
      <c r="F149" s="39">
        <f t="shared" si="32"/>
        <v>154</v>
      </c>
      <c r="G149" s="39">
        <f t="shared" si="32"/>
        <v>117</v>
      </c>
      <c r="H149" s="39">
        <f t="shared" si="32"/>
        <v>628</v>
      </c>
      <c r="I149" s="39">
        <f t="shared" si="32"/>
        <v>647</v>
      </c>
      <c r="J149" s="39">
        <f t="shared" si="32"/>
        <v>664</v>
      </c>
      <c r="K149" s="14">
        <f t="shared" si="28"/>
        <v>602</v>
      </c>
      <c r="L149" s="18"/>
    </row>
    <row r="150" spans="1:12" ht="18" customHeight="1" x14ac:dyDescent="0.25">
      <c r="A150" s="22" t="s">
        <v>157</v>
      </c>
      <c r="B150" s="62"/>
      <c r="C150" s="51">
        <v>568</v>
      </c>
      <c r="D150" s="37">
        <v>169</v>
      </c>
      <c r="E150" s="37">
        <v>145</v>
      </c>
      <c r="F150" s="20">
        <v>146</v>
      </c>
      <c r="G150" s="38">
        <v>108</v>
      </c>
      <c r="H150" s="20">
        <v>593</v>
      </c>
      <c r="I150" s="20">
        <v>612</v>
      </c>
      <c r="J150" s="20">
        <v>628</v>
      </c>
      <c r="K150" s="14">
        <f t="shared" si="28"/>
        <v>568</v>
      </c>
      <c r="L150" s="18"/>
    </row>
    <row r="151" spans="1:12" ht="16.5" customHeight="1" x14ac:dyDescent="0.25">
      <c r="A151" s="22" t="s">
        <v>159</v>
      </c>
      <c r="B151" s="62"/>
      <c r="C151" s="51">
        <v>34</v>
      </c>
      <c r="D151" s="37">
        <v>8</v>
      </c>
      <c r="E151" s="37">
        <v>9</v>
      </c>
      <c r="F151" s="20">
        <v>8</v>
      </c>
      <c r="G151" s="38">
        <v>9</v>
      </c>
      <c r="H151" s="20">
        <v>35</v>
      </c>
      <c r="I151" s="20">
        <v>35</v>
      </c>
      <c r="J151" s="20">
        <v>36</v>
      </c>
      <c r="K151" s="14">
        <f t="shared" si="28"/>
        <v>34</v>
      </c>
      <c r="L151" s="18"/>
    </row>
    <row r="152" spans="1:12" ht="22.5" customHeight="1" x14ac:dyDescent="0.25">
      <c r="A152" s="61" t="s">
        <v>321</v>
      </c>
      <c r="B152" s="62"/>
      <c r="C152" s="39">
        <f>+C153+C154</f>
        <v>679</v>
      </c>
      <c r="D152" s="39">
        <f t="shared" ref="D152:J152" si="33">+D153+D154</f>
        <v>198</v>
      </c>
      <c r="E152" s="39">
        <f t="shared" si="33"/>
        <v>174</v>
      </c>
      <c r="F152" s="39">
        <f t="shared" si="33"/>
        <v>174</v>
      </c>
      <c r="G152" s="39">
        <f t="shared" si="33"/>
        <v>133</v>
      </c>
      <c r="H152" s="39">
        <f t="shared" si="33"/>
        <v>706</v>
      </c>
      <c r="I152" s="39">
        <f t="shared" si="33"/>
        <v>726</v>
      </c>
      <c r="J152" s="39">
        <f t="shared" si="33"/>
        <v>745</v>
      </c>
      <c r="K152" s="14">
        <f t="shared" si="28"/>
        <v>679</v>
      </c>
      <c r="L152" s="18"/>
    </row>
    <row r="153" spans="1:12" ht="15.75" customHeight="1" x14ac:dyDescent="0.25">
      <c r="A153" s="22" t="s">
        <v>157</v>
      </c>
      <c r="B153" s="62"/>
      <c r="C153" s="51">
        <v>645</v>
      </c>
      <c r="D153" s="37">
        <v>190</v>
      </c>
      <c r="E153" s="37">
        <v>165</v>
      </c>
      <c r="F153" s="20">
        <v>166</v>
      </c>
      <c r="G153" s="38">
        <v>124</v>
      </c>
      <c r="H153" s="20">
        <v>671</v>
      </c>
      <c r="I153" s="20">
        <v>690</v>
      </c>
      <c r="J153" s="20">
        <v>708</v>
      </c>
      <c r="K153" s="14">
        <f t="shared" si="28"/>
        <v>645</v>
      </c>
      <c r="L153" s="18"/>
    </row>
    <row r="154" spans="1:12" ht="15" customHeight="1" x14ac:dyDescent="0.25">
      <c r="A154" s="22" t="s">
        <v>159</v>
      </c>
      <c r="B154" s="62"/>
      <c r="C154" s="51">
        <v>34</v>
      </c>
      <c r="D154" s="37">
        <v>8</v>
      </c>
      <c r="E154" s="37">
        <v>9</v>
      </c>
      <c r="F154" s="37">
        <v>8</v>
      </c>
      <c r="G154" s="63">
        <v>9</v>
      </c>
      <c r="H154" s="20">
        <v>35</v>
      </c>
      <c r="I154" s="20">
        <v>36</v>
      </c>
      <c r="J154" s="20">
        <v>37</v>
      </c>
      <c r="K154" s="14">
        <f t="shared" si="28"/>
        <v>34</v>
      </c>
      <c r="L154" s="18"/>
    </row>
    <row r="155" spans="1:12" ht="15.75" x14ac:dyDescent="0.25">
      <c r="A155" s="34" t="s">
        <v>258</v>
      </c>
      <c r="B155" s="64" t="s">
        <v>80</v>
      </c>
      <c r="C155" s="30">
        <f>+C156+C157</f>
        <v>215</v>
      </c>
      <c r="D155" s="30">
        <f t="shared" ref="D155:G155" si="34">+D156+D157</f>
        <v>70</v>
      </c>
      <c r="E155" s="30">
        <f t="shared" si="34"/>
        <v>70</v>
      </c>
      <c r="F155" s="30">
        <f t="shared" si="34"/>
        <v>50</v>
      </c>
      <c r="G155" s="30">
        <f t="shared" si="34"/>
        <v>25</v>
      </c>
      <c r="H155" s="30">
        <f t="shared" ref="H155:J155" si="35">+H156+H157</f>
        <v>775</v>
      </c>
      <c r="I155" s="30">
        <f t="shared" si="35"/>
        <v>775</v>
      </c>
      <c r="J155" s="30">
        <f t="shared" si="35"/>
        <v>775</v>
      </c>
      <c r="K155" s="14">
        <f t="shared" si="28"/>
        <v>215</v>
      </c>
      <c r="L155" s="18"/>
    </row>
    <row r="156" spans="1:12" ht="15.75" x14ac:dyDescent="0.25">
      <c r="A156" s="65" t="s">
        <v>198</v>
      </c>
      <c r="B156" s="66" t="s">
        <v>197</v>
      </c>
      <c r="C156" s="51">
        <v>180</v>
      </c>
      <c r="D156" s="51">
        <v>60</v>
      </c>
      <c r="E156" s="51">
        <v>60</v>
      </c>
      <c r="F156" s="51">
        <v>40</v>
      </c>
      <c r="G156" s="51">
        <v>20</v>
      </c>
      <c r="H156" s="51">
        <f>H13</f>
        <v>740</v>
      </c>
      <c r="I156" s="51">
        <f>I13</f>
        <v>740</v>
      </c>
      <c r="J156" s="51">
        <f>J13</f>
        <v>740</v>
      </c>
      <c r="K156" s="14">
        <f t="shared" si="28"/>
        <v>180</v>
      </c>
      <c r="L156" s="18"/>
    </row>
    <row r="157" spans="1:12" ht="15.75" x14ac:dyDescent="0.25">
      <c r="A157" s="65" t="s">
        <v>182</v>
      </c>
      <c r="B157" s="66" t="s">
        <v>173</v>
      </c>
      <c r="C157" s="51">
        <f t="shared" ref="C157:J157" si="36">C10</f>
        <v>35</v>
      </c>
      <c r="D157" s="51">
        <f t="shared" si="36"/>
        <v>10</v>
      </c>
      <c r="E157" s="51">
        <f t="shared" si="36"/>
        <v>10</v>
      </c>
      <c r="F157" s="51">
        <f t="shared" si="36"/>
        <v>10</v>
      </c>
      <c r="G157" s="51">
        <f t="shared" si="36"/>
        <v>5</v>
      </c>
      <c r="H157" s="51">
        <f t="shared" si="36"/>
        <v>35</v>
      </c>
      <c r="I157" s="51">
        <f t="shared" si="36"/>
        <v>35</v>
      </c>
      <c r="J157" s="51">
        <f t="shared" si="36"/>
        <v>35</v>
      </c>
      <c r="K157" s="14">
        <f t="shared" si="28"/>
        <v>35</v>
      </c>
      <c r="L157" s="18"/>
    </row>
    <row r="158" spans="1:12" ht="15.75" x14ac:dyDescent="0.25">
      <c r="A158" s="79" t="s">
        <v>262</v>
      </c>
      <c r="B158" s="100" t="s">
        <v>261</v>
      </c>
      <c r="C158" s="101">
        <f>+C159+C160+C161+C162+C163+C164+C165+C166+C167</f>
        <v>999</v>
      </c>
      <c r="D158" s="101">
        <f t="shared" ref="D158:G158" si="37">+D159+D160+D161+D162+D163+D164+D165+D166+D167</f>
        <v>999</v>
      </c>
      <c r="E158" s="101">
        <f t="shared" si="37"/>
        <v>0</v>
      </c>
      <c r="F158" s="101">
        <f t="shared" si="37"/>
        <v>0</v>
      </c>
      <c r="G158" s="101">
        <f t="shared" si="37"/>
        <v>0</v>
      </c>
      <c r="H158" s="101" t="s">
        <v>349</v>
      </c>
      <c r="I158" s="101" t="s">
        <v>349</v>
      </c>
      <c r="J158" s="101" t="s">
        <v>349</v>
      </c>
      <c r="K158" s="14">
        <f t="shared" si="28"/>
        <v>999</v>
      </c>
      <c r="L158" s="18"/>
    </row>
    <row r="159" spans="1:12" ht="31.5" x14ac:dyDescent="0.25">
      <c r="A159" s="22" t="s">
        <v>366</v>
      </c>
      <c r="B159" s="58"/>
      <c r="C159" s="37">
        <v>4</v>
      </c>
      <c r="D159" s="37">
        <v>4</v>
      </c>
      <c r="E159" s="20">
        <v>0</v>
      </c>
      <c r="F159" s="20">
        <v>0</v>
      </c>
      <c r="G159" s="38">
        <v>0</v>
      </c>
      <c r="H159" s="20" t="s">
        <v>297</v>
      </c>
      <c r="I159" s="20" t="s">
        <v>297</v>
      </c>
      <c r="J159" s="20" t="s">
        <v>297</v>
      </c>
      <c r="K159" s="14">
        <f t="shared" si="28"/>
        <v>4</v>
      </c>
      <c r="L159" s="18"/>
    </row>
    <row r="160" spans="1:12" ht="15.75" x14ac:dyDescent="0.25">
      <c r="A160" s="110" t="s">
        <v>350</v>
      </c>
      <c r="B160" s="66"/>
      <c r="C160" s="73">
        <v>8</v>
      </c>
      <c r="D160" s="73">
        <v>8</v>
      </c>
      <c r="E160" s="40">
        <v>0</v>
      </c>
      <c r="F160" s="40">
        <v>0</v>
      </c>
      <c r="G160" s="74">
        <v>0</v>
      </c>
      <c r="H160" s="71" t="s">
        <v>297</v>
      </c>
      <c r="I160" s="71" t="s">
        <v>297</v>
      </c>
      <c r="J160" s="71" t="s">
        <v>297</v>
      </c>
      <c r="K160" s="14">
        <f t="shared" si="28"/>
        <v>8</v>
      </c>
      <c r="L160" s="18"/>
    </row>
    <row r="161" spans="1:12" ht="15.75" x14ac:dyDescent="0.25">
      <c r="A161" s="110" t="s">
        <v>352</v>
      </c>
      <c r="B161" s="66"/>
      <c r="C161" s="73">
        <v>40</v>
      </c>
      <c r="D161" s="73">
        <v>40</v>
      </c>
      <c r="E161" s="40">
        <v>0</v>
      </c>
      <c r="F161" s="40">
        <v>0</v>
      </c>
      <c r="G161" s="74">
        <v>0</v>
      </c>
      <c r="H161" s="20" t="s">
        <v>297</v>
      </c>
      <c r="I161" s="20" t="s">
        <v>297</v>
      </c>
      <c r="J161" s="20" t="s">
        <v>297</v>
      </c>
      <c r="K161" s="14">
        <f t="shared" si="28"/>
        <v>40</v>
      </c>
      <c r="L161" s="18"/>
    </row>
    <row r="162" spans="1:12" ht="19.5" customHeight="1" x14ac:dyDescent="0.25">
      <c r="A162" s="65" t="s">
        <v>348</v>
      </c>
      <c r="B162" s="66"/>
      <c r="C162" s="73">
        <v>200</v>
      </c>
      <c r="D162" s="73">
        <v>200</v>
      </c>
      <c r="E162" s="40">
        <v>0</v>
      </c>
      <c r="F162" s="40">
        <v>0</v>
      </c>
      <c r="G162" s="74">
        <v>0</v>
      </c>
      <c r="H162" s="40" t="s">
        <v>297</v>
      </c>
      <c r="I162" s="40" t="s">
        <v>297</v>
      </c>
      <c r="J162" s="40" t="s">
        <v>297</v>
      </c>
      <c r="K162" s="14">
        <f t="shared" si="28"/>
        <v>200</v>
      </c>
      <c r="L162" s="18"/>
    </row>
    <row r="163" spans="1:12" ht="15.75" x14ac:dyDescent="0.25">
      <c r="A163" s="23" t="s">
        <v>351</v>
      </c>
      <c r="B163" s="44"/>
      <c r="C163" s="37">
        <v>200</v>
      </c>
      <c r="D163" s="37">
        <v>200</v>
      </c>
      <c r="E163" s="20">
        <v>0</v>
      </c>
      <c r="F163" s="20">
        <v>0</v>
      </c>
      <c r="G163" s="38">
        <v>0</v>
      </c>
      <c r="H163" s="20"/>
      <c r="I163" s="20"/>
      <c r="J163" s="20"/>
      <c r="K163" s="14">
        <f t="shared" si="28"/>
        <v>200</v>
      </c>
      <c r="L163" s="18"/>
    </row>
    <row r="164" spans="1:12" ht="15.75" x14ac:dyDescent="0.25">
      <c r="A164" s="23" t="s">
        <v>272</v>
      </c>
      <c r="B164" s="44"/>
      <c r="C164" s="37">
        <v>494</v>
      </c>
      <c r="D164" s="37">
        <v>494</v>
      </c>
      <c r="E164" s="20">
        <v>0</v>
      </c>
      <c r="F164" s="20">
        <v>0</v>
      </c>
      <c r="G164" s="38">
        <v>0</v>
      </c>
      <c r="H164" s="20"/>
      <c r="I164" s="20"/>
      <c r="J164" s="20"/>
      <c r="K164" s="14">
        <f t="shared" si="28"/>
        <v>494</v>
      </c>
      <c r="L164" s="18"/>
    </row>
    <row r="165" spans="1:12" ht="27" customHeight="1" x14ac:dyDescent="0.25">
      <c r="A165" s="22" t="s">
        <v>266</v>
      </c>
      <c r="B165" s="58"/>
      <c r="C165" s="37">
        <v>8</v>
      </c>
      <c r="D165" s="37">
        <v>8</v>
      </c>
      <c r="E165" s="20">
        <v>0</v>
      </c>
      <c r="F165" s="20">
        <v>0</v>
      </c>
      <c r="G165" s="38">
        <v>0</v>
      </c>
      <c r="H165" s="20" t="s">
        <v>297</v>
      </c>
      <c r="I165" s="20" t="s">
        <v>297</v>
      </c>
      <c r="J165" s="20" t="s">
        <v>297</v>
      </c>
      <c r="K165" s="14">
        <f t="shared" si="28"/>
        <v>8</v>
      </c>
      <c r="L165" s="18"/>
    </row>
    <row r="166" spans="1:12" ht="15.75" x14ac:dyDescent="0.25">
      <c r="A166" s="68" t="s">
        <v>267</v>
      </c>
      <c r="B166" s="69"/>
      <c r="C166" s="70">
        <v>40</v>
      </c>
      <c r="D166" s="70">
        <v>40</v>
      </c>
      <c r="E166" s="71">
        <v>0</v>
      </c>
      <c r="F166" s="71">
        <v>0</v>
      </c>
      <c r="G166" s="72">
        <v>0</v>
      </c>
      <c r="H166" s="71" t="s">
        <v>297</v>
      </c>
      <c r="I166" s="71" t="s">
        <v>297</v>
      </c>
      <c r="J166" s="71" t="s">
        <v>297</v>
      </c>
      <c r="K166" s="14">
        <f t="shared" si="28"/>
        <v>40</v>
      </c>
      <c r="L166" s="18"/>
    </row>
    <row r="167" spans="1:12" ht="35.25" customHeight="1" x14ac:dyDescent="0.25">
      <c r="A167" s="22" t="s">
        <v>273</v>
      </c>
      <c r="B167" s="58"/>
      <c r="C167" s="37">
        <v>5</v>
      </c>
      <c r="D167" s="37">
        <v>5</v>
      </c>
      <c r="E167" s="20">
        <v>0</v>
      </c>
      <c r="F167" s="20">
        <v>0</v>
      </c>
      <c r="G167" s="38">
        <v>0</v>
      </c>
      <c r="H167" s="20" t="s">
        <v>297</v>
      </c>
      <c r="I167" s="20" t="s">
        <v>297</v>
      </c>
      <c r="J167" s="20" t="s">
        <v>297</v>
      </c>
      <c r="K167" s="14">
        <f t="shared" si="28"/>
        <v>5</v>
      </c>
      <c r="L167" s="18"/>
    </row>
    <row r="168" spans="1:12" ht="20.25" customHeight="1" x14ac:dyDescent="0.25">
      <c r="A168" s="76" t="s">
        <v>526</v>
      </c>
      <c r="B168" s="100" t="s">
        <v>530</v>
      </c>
      <c r="C168" s="83">
        <f>C169</f>
        <v>1246</v>
      </c>
      <c r="D168" s="83">
        <f t="shared" ref="D168:G168" si="38">D169</f>
        <v>1246</v>
      </c>
      <c r="E168" s="83">
        <f t="shared" si="38"/>
        <v>0</v>
      </c>
      <c r="F168" s="83">
        <f t="shared" si="38"/>
        <v>0</v>
      </c>
      <c r="G168" s="83">
        <f t="shared" si="38"/>
        <v>0</v>
      </c>
      <c r="H168" s="20"/>
      <c r="I168" s="20"/>
      <c r="J168" s="20"/>
      <c r="K168" s="14">
        <f t="shared" si="28"/>
        <v>1246</v>
      </c>
      <c r="L168" s="18"/>
    </row>
    <row r="169" spans="1:12" ht="21.75" customHeight="1" x14ac:dyDescent="0.25">
      <c r="A169" s="22" t="s">
        <v>527</v>
      </c>
      <c r="B169" s="58"/>
      <c r="C169" s="73">
        <v>1246</v>
      </c>
      <c r="D169" s="73">
        <v>1246</v>
      </c>
      <c r="E169" s="40">
        <v>0</v>
      </c>
      <c r="F169" s="40">
        <v>0</v>
      </c>
      <c r="G169" s="74">
        <v>0</v>
      </c>
      <c r="H169" s="20"/>
      <c r="I169" s="20"/>
      <c r="J169" s="20"/>
      <c r="K169" s="14">
        <f t="shared" si="28"/>
        <v>1246</v>
      </c>
      <c r="L169" s="18"/>
    </row>
    <row r="170" spans="1:12" ht="18" customHeight="1" x14ac:dyDescent="0.25">
      <c r="A170" s="28" t="s">
        <v>13</v>
      </c>
      <c r="B170" s="100" t="s">
        <v>367</v>
      </c>
      <c r="C170" s="83">
        <f>+C171+C175+C176+C177+C174+C172+C173</f>
        <v>758</v>
      </c>
      <c r="D170" s="83">
        <f t="shared" ref="D170:G170" si="39">+D171+D175+D176+D177+D174+D172+D173</f>
        <v>560</v>
      </c>
      <c r="E170" s="83">
        <f t="shared" si="39"/>
        <v>198</v>
      </c>
      <c r="F170" s="83">
        <f t="shared" si="39"/>
        <v>0</v>
      </c>
      <c r="G170" s="83">
        <f t="shared" si="39"/>
        <v>0</v>
      </c>
      <c r="H170" s="20" t="s">
        <v>297</v>
      </c>
      <c r="I170" s="20" t="s">
        <v>297</v>
      </c>
      <c r="J170" s="20" t="s">
        <v>297</v>
      </c>
      <c r="K170" s="14">
        <f t="shared" si="28"/>
        <v>758</v>
      </c>
      <c r="L170" s="18"/>
    </row>
    <row r="171" spans="1:12" ht="35.25" customHeight="1" x14ac:dyDescent="0.25">
      <c r="A171" s="23" t="s">
        <v>343</v>
      </c>
      <c r="B171" s="58"/>
      <c r="C171" s="73">
        <v>173</v>
      </c>
      <c r="D171" s="73">
        <v>173</v>
      </c>
      <c r="E171" s="40">
        <v>0</v>
      </c>
      <c r="F171" s="40">
        <v>0</v>
      </c>
      <c r="G171" s="74">
        <v>0</v>
      </c>
      <c r="H171" s="20" t="s">
        <v>297</v>
      </c>
      <c r="I171" s="20" t="s">
        <v>297</v>
      </c>
      <c r="J171" s="20" t="s">
        <v>297</v>
      </c>
      <c r="K171" s="14">
        <f t="shared" si="28"/>
        <v>173</v>
      </c>
      <c r="L171" s="18"/>
    </row>
    <row r="172" spans="1:12" ht="19.5" customHeight="1" x14ac:dyDescent="0.25">
      <c r="A172" s="67" t="s">
        <v>456</v>
      </c>
      <c r="B172" s="66"/>
      <c r="C172" s="73">
        <v>148</v>
      </c>
      <c r="D172" s="73">
        <v>0</v>
      </c>
      <c r="E172" s="40">
        <v>148</v>
      </c>
      <c r="F172" s="40">
        <v>0</v>
      </c>
      <c r="G172" s="74">
        <v>0</v>
      </c>
      <c r="H172" s="20"/>
      <c r="I172" s="20"/>
      <c r="J172" s="20"/>
      <c r="K172" s="14">
        <f t="shared" si="28"/>
        <v>148</v>
      </c>
      <c r="L172" s="18"/>
    </row>
    <row r="173" spans="1:12" ht="19.5" customHeight="1" x14ac:dyDescent="0.25">
      <c r="A173" s="22" t="s">
        <v>266</v>
      </c>
      <c r="B173" s="66"/>
      <c r="C173" s="73">
        <v>3</v>
      </c>
      <c r="D173" s="73">
        <v>3</v>
      </c>
      <c r="E173" s="40"/>
      <c r="F173" s="40"/>
      <c r="G173" s="74"/>
      <c r="H173" s="20"/>
      <c r="I173" s="20"/>
      <c r="J173" s="20"/>
      <c r="K173" s="14"/>
      <c r="L173" s="18"/>
    </row>
    <row r="174" spans="1:12" ht="35.25" customHeight="1" x14ac:dyDescent="0.25">
      <c r="A174" s="125" t="s">
        <v>455</v>
      </c>
      <c r="B174" s="66"/>
      <c r="C174" s="73">
        <v>50</v>
      </c>
      <c r="D174" s="73">
        <v>0</v>
      </c>
      <c r="E174" s="40">
        <v>50</v>
      </c>
      <c r="F174" s="40"/>
      <c r="G174" s="74"/>
      <c r="H174" s="20"/>
      <c r="I174" s="20"/>
      <c r="J174" s="20"/>
      <c r="K174" s="14">
        <f t="shared" si="28"/>
        <v>50</v>
      </c>
      <c r="L174" s="18"/>
    </row>
    <row r="175" spans="1:12" ht="35.25" customHeight="1" x14ac:dyDescent="0.25">
      <c r="A175" s="67" t="s">
        <v>344</v>
      </c>
      <c r="B175" s="66"/>
      <c r="C175" s="73">
        <v>67</v>
      </c>
      <c r="D175" s="73">
        <v>67</v>
      </c>
      <c r="E175" s="40">
        <v>0</v>
      </c>
      <c r="F175" s="40">
        <v>0</v>
      </c>
      <c r="G175" s="74"/>
      <c r="H175" s="20" t="s">
        <v>297</v>
      </c>
      <c r="I175" s="20" t="s">
        <v>297</v>
      </c>
      <c r="J175" s="20" t="s">
        <v>297</v>
      </c>
      <c r="K175" s="14">
        <f t="shared" si="28"/>
        <v>67</v>
      </c>
      <c r="L175" s="18"/>
    </row>
    <row r="176" spans="1:12" ht="31.5" x14ac:dyDescent="0.25">
      <c r="A176" s="23" t="s">
        <v>341</v>
      </c>
      <c r="B176" s="23"/>
      <c r="C176" s="37">
        <v>20</v>
      </c>
      <c r="D176" s="37">
        <v>20</v>
      </c>
      <c r="E176" s="20">
        <v>0</v>
      </c>
      <c r="F176" s="20">
        <v>0</v>
      </c>
      <c r="G176" s="38">
        <v>0</v>
      </c>
      <c r="H176" s="20" t="s">
        <v>297</v>
      </c>
      <c r="I176" s="20" t="s">
        <v>297</v>
      </c>
      <c r="J176" s="20" t="s">
        <v>297</v>
      </c>
      <c r="K176" s="14">
        <f t="shared" si="28"/>
        <v>20</v>
      </c>
      <c r="L176" s="18"/>
    </row>
    <row r="177" spans="1:12" ht="15.75" x14ac:dyDescent="0.25">
      <c r="A177" s="44" t="s">
        <v>373</v>
      </c>
      <c r="B177" s="44"/>
      <c r="C177" s="37">
        <v>297</v>
      </c>
      <c r="D177" s="37">
        <v>297</v>
      </c>
      <c r="E177" s="20">
        <v>0</v>
      </c>
      <c r="F177" s="20">
        <v>0</v>
      </c>
      <c r="G177" s="38">
        <v>0</v>
      </c>
      <c r="H177" s="20" t="s">
        <v>297</v>
      </c>
      <c r="I177" s="20" t="s">
        <v>297</v>
      </c>
      <c r="J177" s="20" t="s">
        <v>297</v>
      </c>
      <c r="K177" s="14">
        <f t="shared" si="28"/>
        <v>297</v>
      </c>
      <c r="L177" s="18"/>
    </row>
    <row r="178" spans="1:12" ht="15.75" x14ac:dyDescent="0.25">
      <c r="A178" s="28" t="s">
        <v>10</v>
      </c>
      <c r="B178" s="31" t="s">
        <v>82</v>
      </c>
      <c r="C178" s="30">
        <f>+C182+C180</f>
        <v>1972</v>
      </c>
      <c r="D178" s="30">
        <f t="shared" ref="D178:J178" si="40">+D182+D180</f>
        <v>500</v>
      </c>
      <c r="E178" s="30">
        <f t="shared" si="40"/>
        <v>500</v>
      </c>
      <c r="F178" s="30">
        <f t="shared" si="40"/>
        <v>500</v>
      </c>
      <c r="G178" s="30">
        <f t="shared" si="40"/>
        <v>472</v>
      </c>
      <c r="H178" s="30">
        <f t="shared" si="40"/>
        <v>1962</v>
      </c>
      <c r="I178" s="30">
        <f t="shared" si="40"/>
        <v>1962</v>
      </c>
      <c r="J178" s="30">
        <f t="shared" si="40"/>
        <v>1962</v>
      </c>
      <c r="K178" s="14">
        <f t="shared" si="28"/>
        <v>1972</v>
      </c>
      <c r="L178" s="18"/>
    </row>
    <row r="179" spans="1:12" ht="15.75" x14ac:dyDescent="0.25">
      <c r="A179" s="28" t="s">
        <v>148</v>
      </c>
      <c r="B179" s="31" t="s">
        <v>149</v>
      </c>
      <c r="C179" s="30">
        <f>C183</f>
        <v>1894</v>
      </c>
      <c r="D179" s="30">
        <f t="shared" ref="D179:G179" si="41">D183</f>
        <v>480</v>
      </c>
      <c r="E179" s="30">
        <f t="shared" si="41"/>
        <v>480</v>
      </c>
      <c r="F179" s="30">
        <f t="shared" si="41"/>
        <v>480</v>
      </c>
      <c r="G179" s="30">
        <f t="shared" si="41"/>
        <v>454</v>
      </c>
      <c r="H179" s="28">
        <v>1900</v>
      </c>
      <c r="I179" s="28">
        <v>1900</v>
      </c>
      <c r="J179" s="28">
        <v>1900</v>
      </c>
      <c r="K179" s="14">
        <f t="shared" si="28"/>
        <v>1894</v>
      </c>
      <c r="L179" s="18"/>
    </row>
    <row r="180" spans="1:12" ht="15.75" x14ac:dyDescent="0.25">
      <c r="A180" s="28" t="s">
        <v>287</v>
      </c>
      <c r="B180" s="31" t="s">
        <v>83</v>
      </c>
      <c r="C180" s="30">
        <f>+C181</f>
        <v>40</v>
      </c>
      <c r="D180" s="30">
        <f t="shared" ref="D180:G180" si="42">+D181</f>
        <v>10</v>
      </c>
      <c r="E180" s="30">
        <f t="shared" si="42"/>
        <v>10</v>
      </c>
      <c r="F180" s="30">
        <f t="shared" si="42"/>
        <v>10</v>
      </c>
      <c r="G180" s="30">
        <f t="shared" si="42"/>
        <v>10</v>
      </c>
      <c r="H180" s="28">
        <v>30</v>
      </c>
      <c r="I180" s="28">
        <v>30</v>
      </c>
      <c r="J180" s="28">
        <v>30</v>
      </c>
      <c r="K180" s="14">
        <f t="shared" si="28"/>
        <v>40</v>
      </c>
      <c r="L180" s="18"/>
    </row>
    <row r="181" spans="1:12" ht="15.75" x14ac:dyDescent="0.25">
      <c r="A181" s="20" t="s">
        <v>172</v>
      </c>
      <c r="B181" s="36" t="s">
        <v>150</v>
      </c>
      <c r="C181" s="37">
        <v>40</v>
      </c>
      <c r="D181" s="37">
        <v>10</v>
      </c>
      <c r="E181" s="37">
        <v>10</v>
      </c>
      <c r="F181" s="20">
        <v>10</v>
      </c>
      <c r="G181" s="38">
        <v>10</v>
      </c>
      <c r="H181" s="20">
        <v>30</v>
      </c>
      <c r="I181" s="20">
        <v>30</v>
      </c>
      <c r="J181" s="20">
        <v>30</v>
      </c>
      <c r="K181" s="14">
        <f t="shared" si="28"/>
        <v>40</v>
      </c>
      <c r="L181" s="18"/>
    </row>
    <row r="182" spans="1:12" ht="15.75" x14ac:dyDescent="0.25">
      <c r="A182" s="28" t="s">
        <v>147</v>
      </c>
      <c r="B182" s="31"/>
      <c r="C182" s="30">
        <f>+C183+C184</f>
        <v>1932</v>
      </c>
      <c r="D182" s="30">
        <f t="shared" ref="D182:J182" si="43">+D183+D184</f>
        <v>490</v>
      </c>
      <c r="E182" s="30">
        <f t="shared" si="43"/>
        <v>490</v>
      </c>
      <c r="F182" s="30">
        <f t="shared" si="43"/>
        <v>490</v>
      </c>
      <c r="G182" s="30">
        <f t="shared" si="43"/>
        <v>462</v>
      </c>
      <c r="H182" s="30">
        <f t="shared" si="43"/>
        <v>1932</v>
      </c>
      <c r="I182" s="30">
        <f t="shared" si="43"/>
        <v>1932</v>
      </c>
      <c r="J182" s="30">
        <f t="shared" si="43"/>
        <v>1932</v>
      </c>
      <c r="K182" s="14">
        <f t="shared" si="28"/>
        <v>1932</v>
      </c>
      <c r="L182" s="18"/>
    </row>
    <row r="183" spans="1:12" ht="15.75" x14ac:dyDescent="0.25">
      <c r="A183" s="20" t="s">
        <v>137</v>
      </c>
      <c r="B183" s="36" t="s">
        <v>149</v>
      </c>
      <c r="C183" s="37">
        <v>1894</v>
      </c>
      <c r="D183" s="37">
        <v>480</v>
      </c>
      <c r="E183" s="37">
        <v>480</v>
      </c>
      <c r="F183" s="20">
        <v>480</v>
      </c>
      <c r="G183" s="38">
        <v>454</v>
      </c>
      <c r="H183" s="20">
        <v>1894</v>
      </c>
      <c r="I183" s="20">
        <v>1894</v>
      </c>
      <c r="J183" s="20">
        <v>1894</v>
      </c>
      <c r="K183" s="14">
        <f t="shared" si="28"/>
        <v>1894</v>
      </c>
      <c r="L183" s="18"/>
    </row>
    <row r="184" spans="1:12" ht="15.75" x14ac:dyDescent="0.25">
      <c r="A184" s="40" t="s">
        <v>210</v>
      </c>
      <c r="B184" s="36" t="s">
        <v>215</v>
      </c>
      <c r="C184" s="37">
        <v>38</v>
      </c>
      <c r="D184" s="37">
        <v>10</v>
      </c>
      <c r="E184" s="37">
        <v>10</v>
      </c>
      <c r="F184" s="20">
        <v>10</v>
      </c>
      <c r="G184" s="38">
        <v>8</v>
      </c>
      <c r="H184" s="20">
        <v>38</v>
      </c>
      <c r="I184" s="20">
        <v>38</v>
      </c>
      <c r="J184" s="20">
        <v>38</v>
      </c>
      <c r="K184" s="14">
        <f t="shared" si="28"/>
        <v>38</v>
      </c>
      <c r="L184" s="18"/>
    </row>
    <row r="185" spans="1:12" ht="15.75" x14ac:dyDescent="0.25">
      <c r="A185" s="28" t="s">
        <v>223</v>
      </c>
      <c r="B185" s="31" t="s">
        <v>84</v>
      </c>
      <c r="C185" s="30">
        <f>+C186+C187+C188+C189+C190+C191</f>
        <v>14546</v>
      </c>
      <c r="D185" s="30">
        <f t="shared" ref="D185:J185" si="44">+D186+D187+D188+D189+D190+D191</f>
        <v>4298</v>
      </c>
      <c r="E185" s="30">
        <f t="shared" si="44"/>
        <v>4439</v>
      </c>
      <c r="F185" s="30">
        <f t="shared" si="44"/>
        <v>3291</v>
      </c>
      <c r="G185" s="30">
        <f t="shared" si="44"/>
        <v>2518</v>
      </c>
      <c r="H185" s="30">
        <f t="shared" si="44"/>
        <v>19000</v>
      </c>
      <c r="I185" s="30">
        <f t="shared" si="44"/>
        <v>13841</v>
      </c>
      <c r="J185" s="30">
        <f t="shared" si="44"/>
        <v>14250</v>
      </c>
      <c r="K185" s="14">
        <f t="shared" si="28"/>
        <v>14546</v>
      </c>
      <c r="L185" s="18"/>
    </row>
    <row r="186" spans="1:12" ht="15.75" x14ac:dyDescent="0.25">
      <c r="A186" s="28" t="s">
        <v>11</v>
      </c>
      <c r="B186" s="31" t="s">
        <v>85</v>
      </c>
      <c r="C186" s="30">
        <f>+C195+C228</f>
        <v>6466</v>
      </c>
      <c r="D186" s="30">
        <f>+D195+D228</f>
        <v>1638</v>
      </c>
      <c r="E186" s="30">
        <f>+E195+E228</f>
        <v>1677</v>
      </c>
      <c r="F186" s="30">
        <f>+F195+F228</f>
        <v>1579</v>
      </c>
      <c r="G186" s="30">
        <f>+G195+G228</f>
        <v>1572</v>
      </c>
      <c r="H186" s="30">
        <v>6450</v>
      </c>
      <c r="I186" s="30">
        <v>6500</v>
      </c>
      <c r="J186" s="30">
        <v>6550</v>
      </c>
      <c r="K186" s="14">
        <f t="shared" si="28"/>
        <v>6466</v>
      </c>
      <c r="L186" s="18"/>
    </row>
    <row r="187" spans="1:12" ht="15.75" x14ac:dyDescent="0.25">
      <c r="A187" s="28" t="s">
        <v>388</v>
      </c>
      <c r="B187" s="31" t="s">
        <v>86</v>
      </c>
      <c r="C187" s="30">
        <f>+C196+C200+C229+C232</f>
        <v>5591</v>
      </c>
      <c r="D187" s="30">
        <f>+D196+D200+D229+D232</f>
        <v>1590</v>
      </c>
      <c r="E187" s="30">
        <f>+E196+E200+E229+E232</f>
        <v>1620</v>
      </c>
      <c r="F187" s="30">
        <f>+F196+F200+F229+F232</f>
        <v>1451</v>
      </c>
      <c r="G187" s="30">
        <f>+G196+G200+G229+G232</f>
        <v>930</v>
      </c>
      <c r="H187" s="30">
        <v>4000</v>
      </c>
      <c r="I187" s="30">
        <v>4200</v>
      </c>
      <c r="J187" s="30">
        <v>4300</v>
      </c>
      <c r="K187" s="14">
        <f t="shared" si="28"/>
        <v>5591</v>
      </c>
      <c r="L187" s="18"/>
    </row>
    <row r="188" spans="1:12" ht="15.75" x14ac:dyDescent="0.25">
      <c r="A188" s="34" t="s">
        <v>205</v>
      </c>
      <c r="B188" s="31" t="s">
        <v>207</v>
      </c>
      <c r="C188" s="30">
        <f>C197</f>
        <v>60</v>
      </c>
      <c r="D188" s="30">
        <f t="shared" ref="D188:G188" si="45">D197</f>
        <v>20</v>
      </c>
      <c r="E188" s="30">
        <f t="shared" si="45"/>
        <v>15</v>
      </c>
      <c r="F188" s="30">
        <f t="shared" si="45"/>
        <v>15</v>
      </c>
      <c r="G188" s="30">
        <f t="shared" si="45"/>
        <v>10</v>
      </c>
      <c r="H188" s="30">
        <v>50</v>
      </c>
      <c r="I188" s="30">
        <v>60</v>
      </c>
      <c r="J188" s="30">
        <v>100</v>
      </c>
      <c r="K188" s="14">
        <f t="shared" si="28"/>
        <v>60</v>
      </c>
      <c r="L188" s="18"/>
    </row>
    <row r="189" spans="1:12" ht="15.75" x14ac:dyDescent="0.25">
      <c r="A189" s="28" t="s">
        <v>387</v>
      </c>
      <c r="B189" s="31" t="s">
        <v>87</v>
      </c>
      <c r="C189" s="30">
        <f>+C192+C231</f>
        <v>500</v>
      </c>
      <c r="D189" s="30">
        <f>+D192+D231</f>
        <v>200</v>
      </c>
      <c r="E189" s="30">
        <f>+E192+E231</f>
        <v>300</v>
      </c>
      <c r="F189" s="30">
        <f>+F192+F231</f>
        <v>0</v>
      </c>
      <c r="G189" s="30">
        <f>+G192+G231</f>
        <v>0</v>
      </c>
      <c r="H189" s="30">
        <f>+H192+H232</f>
        <v>500</v>
      </c>
      <c r="I189" s="30">
        <f>+I192+I232</f>
        <v>500</v>
      </c>
      <c r="J189" s="30">
        <f>+J192+J232</f>
        <v>500</v>
      </c>
      <c r="K189" s="14">
        <f t="shared" si="28"/>
        <v>500</v>
      </c>
      <c r="L189" s="18"/>
    </row>
    <row r="190" spans="1:12" ht="15.75" x14ac:dyDescent="0.25">
      <c r="A190" s="28" t="s">
        <v>13</v>
      </c>
      <c r="B190" s="31" t="s">
        <v>88</v>
      </c>
      <c r="C190" s="30">
        <f>+C198+C215+C230+C250</f>
        <v>1674</v>
      </c>
      <c r="D190" s="30">
        <f>+D198+D215+D230+D250</f>
        <v>595</v>
      </c>
      <c r="E190" s="30">
        <f>+E198+E215+E230+E250</f>
        <v>827</v>
      </c>
      <c r="F190" s="30">
        <f>+F198+F215+F230+F250</f>
        <v>246</v>
      </c>
      <c r="G190" s="30">
        <f>+G198+G215+G230+G250</f>
        <v>6</v>
      </c>
      <c r="H190" s="30">
        <v>8000</v>
      </c>
      <c r="I190" s="30">
        <v>2081</v>
      </c>
      <c r="J190" s="30">
        <v>2300</v>
      </c>
      <c r="K190" s="14">
        <f t="shared" si="28"/>
        <v>1674</v>
      </c>
      <c r="L190" s="18"/>
    </row>
    <row r="191" spans="1:12" ht="15.75" x14ac:dyDescent="0.25">
      <c r="A191" s="61" t="s">
        <v>299</v>
      </c>
      <c r="B191" s="75" t="s">
        <v>263</v>
      </c>
      <c r="C191" s="30">
        <f>C258</f>
        <v>255</v>
      </c>
      <c r="D191" s="30">
        <f t="shared" ref="D191:J191" si="46">D258</f>
        <v>255</v>
      </c>
      <c r="E191" s="30">
        <f t="shared" si="46"/>
        <v>0</v>
      </c>
      <c r="F191" s="30">
        <f t="shared" si="46"/>
        <v>0</v>
      </c>
      <c r="G191" s="30">
        <f t="shared" si="46"/>
        <v>0</v>
      </c>
      <c r="H191" s="30">
        <f t="shared" si="46"/>
        <v>0</v>
      </c>
      <c r="I191" s="30">
        <f t="shared" si="46"/>
        <v>500</v>
      </c>
      <c r="J191" s="30">
        <f t="shared" si="46"/>
        <v>500</v>
      </c>
      <c r="K191" s="14">
        <f t="shared" si="28"/>
        <v>255</v>
      </c>
      <c r="L191" s="18"/>
    </row>
    <row r="192" spans="1:12" ht="15.75" x14ac:dyDescent="0.25">
      <c r="A192" s="28" t="s">
        <v>92</v>
      </c>
      <c r="B192" s="31" t="s">
        <v>91</v>
      </c>
      <c r="C192" s="30">
        <f>C193</f>
        <v>200</v>
      </c>
      <c r="D192" s="30">
        <f t="shared" ref="D192:G192" si="47">D193</f>
        <v>100</v>
      </c>
      <c r="E192" s="30">
        <f t="shared" si="47"/>
        <v>100</v>
      </c>
      <c r="F192" s="30">
        <f t="shared" si="47"/>
        <v>0</v>
      </c>
      <c r="G192" s="30">
        <f t="shared" si="47"/>
        <v>0</v>
      </c>
      <c r="H192" s="30">
        <f>H193</f>
        <v>0</v>
      </c>
      <c r="I192" s="30">
        <f t="shared" ref="I192:J192" si="48">I193</f>
        <v>0</v>
      </c>
      <c r="J192" s="30">
        <f t="shared" si="48"/>
        <v>0</v>
      </c>
      <c r="K192" s="14">
        <f t="shared" si="28"/>
        <v>200</v>
      </c>
      <c r="L192" s="18"/>
    </row>
    <row r="193" spans="1:12" ht="15.75" x14ac:dyDescent="0.25">
      <c r="A193" s="20" t="s">
        <v>347</v>
      </c>
      <c r="B193" s="58" t="s">
        <v>89</v>
      </c>
      <c r="C193" s="37">
        <v>200</v>
      </c>
      <c r="D193" s="37">
        <v>100</v>
      </c>
      <c r="E193" s="37">
        <v>100</v>
      </c>
      <c r="F193" s="20">
        <v>0</v>
      </c>
      <c r="G193" s="38">
        <v>0</v>
      </c>
      <c r="H193" s="20">
        <v>0</v>
      </c>
      <c r="I193" s="20">
        <v>0</v>
      </c>
      <c r="J193" s="20">
        <v>0</v>
      </c>
      <c r="K193" s="14">
        <f t="shared" si="28"/>
        <v>200</v>
      </c>
      <c r="L193" s="18"/>
    </row>
    <row r="194" spans="1:12" ht="15.75" x14ac:dyDescent="0.25">
      <c r="A194" s="28" t="s">
        <v>93</v>
      </c>
      <c r="B194" s="21" t="s">
        <v>90</v>
      </c>
      <c r="C194" s="30">
        <f>+C195+C196+C198+C197</f>
        <v>6929</v>
      </c>
      <c r="D194" s="30">
        <f t="shared" ref="D194:G194" si="49">+D195+D196+D198+D197</f>
        <v>1873</v>
      </c>
      <c r="E194" s="30">
        <f t="shared" si="49"/>
        <v>1844</v>
      </c>
      <c r="F194" s="30">
        <f t="shared" si="49"/>
        <v>1722</v>
      </c>
      <c r="G194" s="30">
        <f t="shared" si="49"/>
        <v>1490</v>
      </c>
      <c r="H194" s="30">
        <v>8000</v>
      </c>
      <c r="I194" s="30">
        <v>8500</v>
      </c>
      <c r="J194" s="30">
        <v>7260</v>
      </c>
      <c r="K194" s="14">
        <f t="shared" si="28"/>
        <v>6929</v>
      </c>
      <c r="L194" s="18"/>
    </row>
    <row r="195" spans="1:12" ht="15.75" x14ac:dyDescent="0.25">
      <c r="A195" s="20" t="s">
        <v>11</v>
      </c>
      <c r="B195" s="36" t="s">
        <v>85</v>
      </c>
      <c r="C195" s="37">
        <v>4218</v>
      </c>
      <c r="D195" s="37">
        <v>1031</v>
      </c>
      <c r="E195" s="37">
        <v>1127</v>
      </c>
      <c r="F195" s="20">
        <v>1030</v>
      </c>
      <c r="G195" s="38">
        <v>1030</v>
      </c>
      <c r="H195" s="20" t="s">
        <v>297</v>
      </c>
      <c r="I195" s="20" t="s">
        <v>297</v>
      </c>
      <c r="J195" s="20" t="s">
        <v>297</v>
      </c>
      <c r="K195" s="14">
        <f t="shared" si="28"/>
        <v>4218</v>
      </c>
      <c r="L195" s="18"/>
    </row>
    <row r="196" spans="1:12" ht="15.75" x14ac:dyDescent="0.25">
      <c r="A196" s="20" t="s">
        <v>12</v>
      </c>
      <c r="B196" s="36" t="s">
        <v>86</v>
      </c>
      <c r="C196" s="37">
        <v>2291</v>
      </c>
      <c r="D196" s="37">
        <v>562</v>
      </c>
      <c r="E196" s="37">
        <v>652</v>
      </c>
      <c r="F196" s="20">
        <v>627</v>
      </c>
      <c r="G196" s="38">
        <v>450</v>
      </c>
      <c r="H196" s="20" t="s">
        <v>297</v>
      </c>
      <c r="I196" s="20" t="s">
        <v>297</v>
      </c>
      <c r="J196" s="20" t="s">
        <v>297</v>
      </c>
      <c r="K196" s="14">
        <f t="shared" si="28"/>
        <v>2291</v>
      </c>
      <c r="L196" s="18"/>
    </row>
    <row r="197" spans="1:12" ht="15.75" x14ac:dyDescent="0.25">
      <c r="A197" s="40" t="s">
        <v>205</v>
      </c>
      <c r="B197" s="36" t="s">
        <v>207</v>
      </c>
      <c r="C197" s="37">
        <v>60</v>
      </c>
      <c r="D197" s="37">
        <v>20</v>
      </c>
      <c r="E197" s="37">
        <v>15</v>
      </c>
      <c r="F197" s="20">
        <v>15</v>
      </c>
      <c r="G197" s="38">
        <v>10</v>
      </c>
      <c r="H197" s="20" t="s">
        <v>297</v>
      </c>
      <c r="I197" s="20" t="s">
        <v>297</v>
      </c>
      <c r="J197" s="20" t="s">
        <v>297</v>
      </c>
      <c r="K197" s="14">
        <f t="shared" si="28"/>
        <v>60</v>
      </c>
      <c r="L197" s="18"/>
    </row>
    <row r="198" spans="1:12" ht="15.75" x14ac:dyDescent="0.25">
      <c r="A198" s="20" t="s">
        <v>219</v>
      </c>
      <c r="B198" s="36" t="s">
        <v>88</v>
      </c>
      <c r="C198" s="37">
        <v>360</v>
      </c>
      <c r="D198" s="37">
        <v>260</v>
      </c>
      <c r="E198" s="37">
        <v>50</v>
      </c>
      <c r="F198" s="20">
        <v>50</v>
      </c>
      <c r="G198" s="38">
        <v>0</v>
      </c>
      <c r="H198" s="20" t="s">
        <v>297</v>
      </c>
      <c r="I198" s="20" t="s">
        <v>297</v>
      </c>
      <c r="J198" s="20" t="s">
        <v>297</v>
      </c>
      <c r="K198" s="14">
        <f t="shared" si="28"/>
        <v>360</v>
      </c>
      <c r="L198" s="18"/>
    </row>
    <row r="199" spans="1:12" ht="15.75" x14ac:dyDescent="0.25">
      <c r="A199" s="28" t="s">
        <v>94</v>
      </c>
      <c r="B199" s="21" t="s">
        <v>90</v>
      </c>
      <c r="C199" s="30">
        <f t="shared" ref="C199:J199" si="50">+C200+C215</f>
        <v>1071</v>
      </c>
      <c r="D199" s="30">
        <f t="shared" si="50"/>
        <v>208</v>
      </c>
      <c r="E199" s="30">
        <f t="shared" si="50"/>
        <v>809</v>
      </c>
      <c r="F199" s="30">
        <f t="shared" si="50"/>
        <v>54</v>
      </c>
      <c r="G199" s="30">
        <f t="shared" si="50"/>
        <v>0</v>
      </c>
      <c r="H199" s="30">
        <f t="shared" si="50"/>
        <v>1300</v>
      </c>
      <c r="I199" s="30">
        <f t="shared" si="50"/>
        <v>1300</v>
      </c>
      <c r="J199" s="30">
        <f t="shared" si="50"/>
        <v>1300</v>
      </c>
      <c r="K199" s="14">
        <f t="shared" si="28"/>
        <v>1071</v>
      </c>
      <c r="L199" s="18"/>
    </row>
    <row r="200" spans="1:12" ht="15.75" x14ac:dyDescent="0.25">
      <c r="A200" s="28" t="s">
        <v>9</v>
      </c>
      <c r="B200" s="21"/>
      <c r="C200" s="29">
        <f>+C201+C202+C203+C204+C205+C206+C207+C208+C209+C210+C211+C212+C213+C214</f>
        <v>690</v>
      </c>
      <c r="D200" s="29">
        <f t="shared" ref="D200:G200" si="51">+D201+D202+D203+D204+D205+D206+D207+D208+D209+D210+D211+D212+D213+D214</f>
        <v>178</v>
      </c>
      <c r="E200" s="29">
        <f t="shared" si="51"/>
        <v>458</v>
      </c>
      <c r="F200" s="29">
        <f t="shared" si="51"/>
        <v>54</v>
      </c>
      <c r="G200" s="29">
        <f t="shared" si="51"/>
        <v>0</v>
      </c>
      <c r="H200" s="28">
        <v>800</v>
      </c>
      <c r="I200" s="28">
        <v>800</v>
      </c>
      <c r="J200" s="28">
        <v>800</v>
      </c>
      <c r="K200" s="14">
        <f t="shared" si="28"/>
        <v>690</v>
      </c>
      <c r="L200" s="18"/>
    </row>
    <row r="201" spans="1:12" ht="15.75" x14ac:dyDescent="0.25">
      <c r="A201" s="22" t="s">
        <v>245</v>
      </c>
      <c r="B201" s="58"/>
      <c r="C201" s="37">
        <v>10</v>
      </c>
      <c r="D201" s="37">
        <v>3</v>
      </c>
      <c r="E201" s="37">
        <v>3</v>
      </c>
      <c r="F201" s="37">
        <v>4</v>
      </c>
      <c r="G201" s="37">
        <v>0</v>
      </c>
      <c r="H201" s="71" t="s">
        <v>297</v>
      </c>
      <c r="I201" s="71" t="s">
        <v>297</v>
      </c>
      <c r="J201" s="71" t="s">
        <v>297</v>
      </c>
      <c r="K201" s="14">
        <f t="shared" ref="K201:K265" si="52">+D201+E201+F201+G201</f>
        <v>10</v>
      </c>
      <c r="L201" s="18"/>
    </row>
    <row r="202" spans="1:12" ht="15.75" x14ac:dyDescent="0.25">
      <c r="A202" s="22" t="s">
        <v>460</v>
      </c>
      <c r="B202" s="58"/>
      <c r="C202" s="37">
        <v>300</v>
      </c>
      <c r="D202" s="37">
        <v>100</v>
      </c>
      <c r="E202" s="37">
        <v>200</v>
      </c>
      <c r="F202" s="37">
        <v>0</v>
      </c>
      <c r="G202" s="37">
        <v>0</v>
      </c>
      <c r="H202" s="20" t="s">
        <v>297</v>
      </c>
      <c r="I202" s="20" t="s">
        <v>297</v>
      </c>
      <c r="J202" s="20" t="s">
        <v>297</v>
      </c>
      <c r="K202" s="14">
        <f t="shared" si="52"/>
        <v>300</v>
      </c>
      <c r="L202" s="18"/>
    </row>
    <row r="203" spans="1:12" ht="15.75" x14ac:dyDescent="0.25">
      <c r="A203" s="22" t="s">
        <v>235</v>
      </c>
      <c r="B203" s="58"/>
      <c r="C203" s="37">
        <v>20</v>
      </c>
      <c r="D203" s="37">
        <v>0</v>
      </c>
      <c r="E203" s="37">
        <v>20</v>
      </c>
      <c r="F203" s="37">
        <v>0</v>
      </c>
      <c r="G203" s="37">
        <v>0</v>
      </c>
      <c r="H203" s="20" t="s">
        <v>297</v>
      </c>
      <c r="I203" s="20" t="s">
        <v>297</v>
      </c>
      <c r="J203" s="20" t="s">
        <v>297</v>
      </c>
      <c r="K203" s="14">
        <f t="shared" si="52"/>
        <v>20</v>
      </c>
      <c r="L203" s="18"/>
    </row>
    <row r="204" spans="1:12" ht="15.75" x14ac:dyDescent="0.25">
      <c r="A204" s="22" t="s">
        <v>314</v>
      </c>
      <c r="B204" s="58"/>
      <c r="C204" s="51">
        <v>20</v>
      </c>
      <c r="D204" s="37">
        <v>10</v>
      </c>
      <c r="E204" s="51">
        <v>10</v>
      </c>
      <c r="F204" s="37">
        <v>0</v>
      </c>
      <c r="G204" s="37">
        <v>0</v>
      </c>
      <c r="H204" s="20" t="s">
        <v>297</v>
      </c>
      <c r="I204" s="20" t="s">
        <v>297</v>
      </c>
      <c r="J204" s="20" t="s">
        <v>297</v>
      </c>
      <c r="K204" s="14">
        <f t="shared" si="52"/>
        <v>20</v>
      </c>
      <c r="L204" s="18"/>
    </row>
    <row r="205" spans="1:12" ht="15.75" x14ac:dyDescent="0.25">
      <c r="A205" s="22" t="s">
        <v>292</v>
      </c>
      <c r="B205" s="58"/>
      <c r="C205" s="51">
        <v>20</v>
      </c>
      <c r="D205" s="37">
        <v>10</v>
      </c>
      <c r="E205" s="51">
        <v>10</v>
      </c>
      <c r="F205" s="37">
        <v>0</v>
      </c>
      <c r="G205" s="37">
        <v>0</v>
      </c>
      <c r="H205" s="20" t="s">
        <v>297</v>
      </c>
      <c r="I205" s="20" t="s">
        <v>297</v>
      </c>
      <c r="J205" s="20" t="s">
        <v>297</v>
      </c>
      <c r="K205" s="14">
        <f t="shared" si="52"/>
        <v>20</v>
      </c>
      <c r="L205" s="18"/>
    </row>
    <row r="206" spans="1:12" ht="15.75" x14ac:dyDescent="0.25">
      <c r="A206" s="22" t="s">
        <v>293</v>
      </c>
      <c r="B206" s="58"/>
      <c r="C206" s="51">
        <v>70</v>
      </c>
      <c r="D206" s="37">
        <v>20</v>
      </c>
      <c r="E206" s="51">
        <v>30</v>
      </c>
      <c r="F206" s="20">
        <v>20</v>
      </c>
      <c r="G206" s="38">
        <v>0</v>
      </c>
      <c r="H206" s="20" t="s">
        <v>297</v>
      </c>
      <c r="I206" s="20" t="s">
        <v>297</v>
      </c>
      <c r="J206" s="20" t="s">
        <v>297</v>
      </c>
      <c r="K206" s="14">
        <f t="shared" si="52"/>
        <v>70</v>
      </c>
      <c r="L206" s="18"/>
    </row>
    <row r="207" spans="1:12" ht="15.75" x14ac:dyDescent="0.25">
      <c r="A207" s="22" t="s">
        <v>298</v>
      </c>
      <c r="B207" s="58"/>
      <c r="C207" s="51">
        <v>70</v>
      </c>
      <c r="D207" s="37">
        <v>20</v>
      </c>
      <c r="E207" s="51">
        <v>30</v>
      </c>
      <c r="F207" s="20">
        <v>20</v>
      </c>
      <c r="G207" s="38">
        <v>0</v>
      </c>
      <c r="H207" s="20" t="s">
        <v>297</v>
      </c>
      <c r="I207" s="20" t="s">
        <v>297</v>
      </c>
      <c r="J207" s="20" t="s">
        <v>297</v>
      </c>
      <c r="K207" s="14">
        <f t="shared" si="52"/>
        <v>70</v>
      </c>
      <c r="L207" s="18"/>
    </row>
    <row r="208" spans="1:12" ht="15.75" x14ac:dyDescent="0.25">
      <c r="A208" s="22" t="s">
        <v>294</v>
      </c>
      <c r="B208" s="58"/>
      <c r="C208" s="51">
        <v>30</v>
      </c>
      <c r="D208" s="37">
        <v>10</v>
      </c>
      <c r="E208" s="51">
        <v>10</v>
      </c>
      <c r="F208" s="20">
        <v>10</v>
      </c>
      <c r="G208" s="38">
        <v>0</v>
      </c>
      <c r="H208" s="20" t="s">
        <v>297</v>
      </c>
      <c r="I208" s="20" t="s">
        <v>297</v>
      </c>
      <c r="J208" s="20" t="s">
        <v>297</v>
      </c>
      <c r="K208" s="14">
        <f t="shared" si="52"/>
        <v>30</v>
      </c>
      <c r="L208" s="18"/>
    </row>
    <row r="209" spans="1:12" ht="15.75" x14ac:dyDescent="0.25">
      <c r="A209" s="22" t="s">
        <v>330</v>
      </c>
      <c r="B209" s="58"/>
      <c r="C209" s="51">
        <v>5</v>
      </c>
      <c r="D209" s="51">
        <v>0</v>
      </c>
      <c r="E209" s="51">
        <v>5</v>
      </c>
      <c r="F209" s="52">
        <v>0</v>
      </c>
      <c r="G209" s="53">
        <v>0</v>
      </c>
      <c r="H209" s="20" t="s">
        <v>297</v>
      </c>
      <c r="I209" s="20" t="s">
        <v>297</v>
      </c>
      <c r="J209" s="20" t="s">
        <v>297</v>
      </c>
      <c r="K209" s="14">
        <f t="shared" si="52"/>
        <v>5</v>
      </c>
      <c r="L209" s="18"/>
    </row>
    <row r="210" spans="1:12" ht="15.75" x14ac:dyDescent="0.25">
      <c r="A210" s="22" t="s">
        <v>458</v>
      </c>
      <c r="B210" s="58"/>
      <c r="C210" s="51">
        <v>10</v>
      </c>
      <c r="D210" s="51">
        <v>0</v>
      </c>
      <c r="E210" s="51">
        <v>10</v>
      </c>
      <c r="F210" s="52">
        <v>0</v>
      </c>
      <c r="G210" s="53">
        <v>0</v>
      </c>
      <c r="H210" s="20" t="s">
        <v>297</v>
      </c>
      <c r="I210" s="20" t="s">
        <v>297</v>
      </c>
      <c r="J210" s="20" t="s">
        <v>297</v>
      </c>
      <c r="K210" s="14">
        <f t="shared" si="52"/>
        <v>10</v>
      </c>
      <c r="L210" s="18"/>
    </row>
    <row r="211" spans="1:12" ht="15.75" x14ac:dyDescent="0.25">
      <c r="A211" s="22" t="s">
        <v>459</v>
      </c>
      <c r="B211" s="58"/>
      <c r="C211" s="51">
        <v>100</v>
      </c>
      <c r="D211" s="51">
        <v>0</v>
      </c>
      <c r="E211" s="51">
        <v>100</v>
      </c>
      <c r="F211" s="52">
        <v>0</v>
      </c>
      <c r="G211" s="53">
        <v>0</v>
      </c>
      <c r="H211" s="20" t="s">
        <v>297</v>
      </c>
      <c r="I211" s="20" t="s">
        <v>297</v>
      </c>
      <c r="J211" s="20" t="s">
        <v>297</v>
      </c>
      <c r="K211" s="14">
        <f t="shared" si="52"/>
        <v>100</v>
      </c>
      <c r="L211" s="18"/>
    </row>
    <row r="212" spans="1:12" ht="15.75" x14ac:dyDescent="0.25">
      <c r="A212" s="22" t="s">
        <v>322</v>
      </c>
      <c r="B212" s="58"/>
      <c r="C212" s="51">
        <v>5</v>
      </c>
      <c r="D212" s="51">
        <v>5</v>
      </c>
      <c r="E212" s="51">
        <v>0</v>
      </c>
      <c r="F212" s="52">
        <v>0</v>
      </c>
      <c r="G212" s="38">
        <v>0</v>
      </c>
      <c r="H212" s="20" t="s">
        <v>297</v>
      </c>
      <c r="I212" s="20" t="s">
        <v>297</v>
      </c>
      <c r="J212" s="20" t="s">
        <v>297</v>
      </c>
      <c r="K212" s="14">
        <f t="shared" si="52"/>
        <v>5</v>
      </c>
      <c r="L212" s="18"/>
    </row>
    <row r="213" spans="1:12" ht="15.75" x14ac:dyDescent="0.25">
      <c r="A213" s="22" t="s">
        <v>331</v>
      </c>
      <c r="B213" s="58"/>
      <c r="C213" s="51">
        <v>20</v>
      </c>
      <c r="D213" s="51">
        <v>0</v>
      </c>
      <c r="E213" s="51">
        <v>20</v>
      </c>
      <c r="F213" s="52">
        <v>0</v>
      </c>
      <c r="G213" s="53">
        <v>0</v>
      </c>
      <c r="H213" s="20" t="s">
        <v>297</v>
      </c>
      <c r="I213" s="20" t="s">
        <v>297</v>
      </c>
      <c r="J213" s="20" t="s">
        <v>297</v>
      </c>
      <c r="K213" s="14">
        <f t="shared" si="52"/>
        <v>20</v>
      </c>
      <c r="L213" s="18"/>
    </row>
    <row r="214" spans="1:12" ht="15.75" x14ac:dyDescent="0.25">
      <c r="A214" s="26" t="s">
        <v>345</v>
      </c>
      <c r="B214" s="26"/>
      <c r="C214" s="51">
        <v>10</v>
      </c>
      <c r="D214" s="51">
        <v>0</v>
      </c>
      <c r="E214" s="51">
        <v>10</v>
      </c>
      <c r="F214" s="52">
        <v>0</v>
      </c>
      <c r="G214" s="53">
        <v>0</v>
      </c>
      <c r="H214" s="20" t="s">
        <v>297</v>
      </c>
      <c r="I214" s="20" t="s">
        <v>297</v>
      </c>
      <c r="J214" s="20" t="s">
        <v>297</v>
      </c>
      <c r="K214" s="14">
        <f t="shared" si="52"/>
        <v>10</v>
      </c>
      <c r="L214" s="18"/>
    </row>
    <row r="215" spans="1:12" ht="15.75" x14ac:dyDescent="0.25">
      <c r="A215" s="76" t="s">
        <v>136</v>
      </c>
      <c r="B215" s="21"/>
      <c r="C215" s="77">
        <f>+C216+C217+C218+C219+C220+C221+C222+C223+C224+C225+C226</f>
        <v>381</v>
      </c>
      <c r="D215" s="77">
        <f t="shared" ref="D215:G215" si="53">+D216+D217+D218+D219+D220+D221+D222+D223+D224+D225+D226</f>
        <v>30</v>
      </c>
      <c r="E215" s="77">
        <f t="shared" si="53"/>
        <v>351</v>
      </c>
      <c r="F215" s="77">
        <f t="shared" si="53"/>
        <v>0</v>
      </c>
      <c r="G215" s="77">
        <f t="shared" si="53"/>
        <v>0</v>
      </c>
      <c r="H215" s="28">
        <v>500</v>
      </c>
      <c r="I215" s="28">
        <v>500</v>
      </c>
      <c r="J215" s="28">
        <v>500</v>
      </c>
      <c r="K215" s="14">
        <f t="shared" si="52"/>
        <v>381</v>
      </c>
      <c r="L215" s="18"/>
    </row>
    <row r="216" spans="1:12" ht="15.75" x14ac:dyDescent="0.25">
      <c r="A216" s="22" t="s">
        <v>461</v>
      </c>
      <c r="B216" s="21"/>
      <c r="C216" s="78">
        <v>10</v>
      </c>
      <c r="D216" s="78"/>
      <c r="E216" s="78">
        <v>10</v>
      </c>
      <c r="F216" s="77"/>
      <c r="G216" s="126"/>
      <c r="H216" s="28"/>
      <c r="I216" s="28"/>
      <c r="J216" s="28"/>
      <c r="K216" s="14">
        <f t="shared" si="52"/>
        <v>10</v>
      </c>
      <c r="L216" s="18"/>
    </row>
    <row r="217" spans="1:12" ht="15.75" x14ac:dyDescent="0.25">
      <c r="A217" s="22" t="s">
        <v>462</v>
      </c>
      <c r="B217" s="21"/>
      <c r="C217" s="78">
        <v>10</v>
      </c>
      <c r="D217" s="78"/>
      <c r="E217" s="78">
        <v>10</v>
      </c>
      <c r="F217" s="77"/>
      <c r="G217" s="126"/>
      <c r="H217" s="28"/>
      <c r="I217" s="28"/>
      <c r="J217" s="28"/>
      <c r="K217" s="14">
        <f t="shared" si="52"/>
        <v>10</v>
      </c>
      <c r="L217" s="18"/>
    </row>
    <row r="218" spans="1:12" ht="31.5" x14ac:dyDescent="0.25">
      <c r="A218" s="22" t="s">
        <v>463</v>
      </c>
      <c r="B218" s="21"/>
      <c r="C218" s="78">
        <v>50</v>
      </c>
      <c r="D218" s="78">
        <v>10</v>
      </c>
      <c r="E218" s="78">
        <v>40</v>
      </c>
      <c r="F218" s="77"/>
      <c r="G218" s="126"/>
      <c r="H218" s="28"/>
      <c r="I218" s="28"/>
      <c r="J218" s="28"/>
      <c r="K218" s="14">
        <f t="shared" si="52"/>
        <v>50</v>
      </c>
      <c r="L218" s="18"/>
    </row>
    <row r="219" spans="1:12" ht="31.5" x14ac:dyDescent="0.25">
      <c r="A219" s="22" t="s">
        <v>464</v>
      </c>
      <c r="B219" s="21"/>
      <c r="C219" s="78">
        <v>10</v>
      </c>
      <c r="D219" s="78">
        <v>0</v>
      </c>
      <c r="E219" s="78">
        <v>10</v>
      </c>
      <c r="F219" s="77"/>
      <c r="G219" s="126"/>
      <c r="H219" s="28"/>
      <c r="I219" s="28"/>
      <c r="J219" s="28"/>
      <c r="K219" s="14">
        <f t="shared" si="52"/>
        <v>10</v>
      </c>
      <c r="L219" s="18"/>
    </row>
    <row r="220" spans="1:12" ht="15.75" x14ac:dyDescent="0.25">
      <c r="A220" s="22" t="s">
        <v>465</v>
      </c>
      <c r="B220" s="21"/>
      <c r="C220" s="78">
        <v>10</v>
      </c>
      <c r="D220" s="78">
        <v>0</v>
      </c>
      <c r="E220" s="78">
        <v>10</v>
      </c>
      <c r="F220" s="77"/>
      <c r="G220" s="126"/>
      <c r="H220" s="28"/>
      <c r="I220" s="28"/>
      <c r="J220" s="28"/>
      <c r="K220" s="14">
        <f t="shared" si="52"/>
        <v>10</v>
      </c>
      <c r="L220" s="18"/>
    </row>
    <row r="221" spans="1:12" ht="15.75" x14ac:dyDescent="0.25">
      <c r="A221" s="22" t="s">
        <v>466</v>
      </c>
      <c r="B221" s="21"/>
      <c r="C221" s="78">
        <v>10</v>
      </c>
      <c r="D221" s="78">
        <v>0</v>
      </c>
      <c r="E221" s="78">
        <v>10</v>
      </c>
      <c r="F221" s="77"/>
      <c r="G221" s="126"/>
      <c r="H221" s="28"/>
      <c r="I221" s="28"/>
      <c r="J221" s="28"/>
      <c r="K221" s="14">
        <f t="shared" si="52"/>
        <v>10</v>
      </c>
      <c r="L221" s="18"/>
    </row>
    <row r="222" spans="1:12" ht="15.75" x14ac:dyDescent="0.25">
      <c r="A222" s="22" t="s">
        <v>467</v>
      </c>
      <c r="B222" s="21"/>
      <c r="C222" s="78">
        <v>10</v>
      </c>
      <c r="D222" s="78">
        <v>0</v>
      </c>
      <c r="E222" s="78">
        <v>10</v>
      </c>
      <c r="F222" s="77"/>
      <c r="G222" s="126"/>
      <c r="H222" s="28"/>
      <c r="I222" s="28"/>
      <c r="J222" s="28"/>
      <c r="K222" s="14">
        <f t="shared" si="52"/>
        <v>10</v>
      </c>
      <c r="L222" s="18"/>
    </row>
    <row r="223" spans="1:12" ht="15.75" x14ac:dyDescent="0.25">
      <c r="A223" s="22" t="s">
        <v>468</v>
      </c>
      <c r="B223" s="21"/>
      <c r="C223" s="78">
        <v>70</v>
      </c>
      <c r="D223" s="78">
        <v>0</v>
      </c>
      <c r="E223" s="78">
        <v>70</v>
      </c>
      <c r="F223" s="77"/>
      <c r="G223" s="126"/>
      <c r="H223" s="28"/>
      <c r="I223" s="28"/>
      <c r="J223" s="28"/>
      <c r="K223" s="14">
        <f t="shared" si="52"/>
        <v>70</v>
      </c>
      <c r="L223" s="18"/>
    </row>
    <row r="224" spans="1:12" ht="15.75" x14ac:dyDescent="0.25">
      <c r="A224" s="22" t="s">
        <v>457</v>
      </c>
      <c r="B224" s="21"/>
      <c r="C224" s="78">
        <v>100</v>
      </c>
      <c r="D224" s="78">
        <v>0</v>
      </c>
      <c r="E224" s="78">
        <v>100</v>
      </c>
      <c r="F224" s="78">
        <v>0</v>
      </c>
      <c r="G224" s="111">
        <v>0</v>
      </c>
      <c r="H224" s="28"/>
      <c r="I224" s="28"/>
      <c r="J224" s="28"/>
      <c r="K224" s="14">
        <f t="shared" si="52"/>
        <v>100</v>
      </c>
      <c r="L224" s="18"/>
    </row>
    <row r="225" spans="1:12" ht="15.75" x14ac:dyDescent="0.25">
      <c r="A225" s="22" t="s">
        <v>436</v>
      </c>
      <c r="B225" s="21"/>
      <c r="C225" s="78">
        <v>91</v>
      </c>
      <c r="D225" s="78">
        <v>10</v>
      </c>
      <c r="E225" s="78">
        <v>81</v>
      </c>
      <c r="F225" s="78">
        <v>0</v>
      </c>
      <c r="G225" s="111">
        <v>0</v>
      </c>
      <c r="H225" s="28"/>
      <c r="I225" s="28"/>
      <c r="J225" s="28"/>
      <c r="K225" s="14">
        <f t="shared" si="52"/>
        <v>91</v>
      </c>
      <c r="L225" s="18"/>
    </row>
    <row r="226" spans="1:12" ht="34.5" customHeight="1" x14ac:dyDescent="0.25">
      <c r="A226" s="22" t="s">
        <v>332</v>
      </c>
      <c r="B226" s="58"/>
      <c r="C226" s="37">
        <v>10</v>
      </c>
      <c r="D226" s="37">
        <v>10</v>
      </c>
      <c r="E226" s="37">
        <v>0</v>
      </c>
      <c r="F226" s="20">
        <v>0</v>
      </c>
      <c r="G226" s="38">
        <v>0</v>
      </c>
      <c r="H226" s="20" t="s">
        <v>297</v>
      </c>
      <c r="I226" s="20" t="s">
        <v>297</v>
      </c>
      <c r="J226" s="20" t="s">
        <v>297</v>
      </c>
      <c r="K226" s="14">
        <f t="shared" si="52"/>
        <v>10</v>
      </c>
      <c r="L226" s="18"/>
    </row>
    <row r="227" spans="1:12" ht="15.75" x14ac:dyDescent="0.25">
      <c r="A227" s="28" t="s">
        <v>95</v>
      </c>
      <c r="B227" s="21" t="s">
        <v>90</v>
      </c>
      <c r="C227" s="30">
        <f>+C228+C229+C230</f>
        <v>3966</v>
      </c>
      <c r="D227" s="30">
        <f t="shared" ref="D227:G227" si="54">+D228+D229+D230</f>
        <v>1277</v>
      </c>
      <c r="E227" s="30">
        <f t="shared" si="54"/>
        <v>856</v>
      </c>
      <c r="F227" s="30">
        <f t="shared" si="54"/>
        <v>925</v>
      </c>
      <c r="G227" s="30">
        <f t="shared" si="54"/>
        <v>908</v>
      </c>
      <c r="H227" s="20" t="s">
        <v>297</v>
      </c>
      <c r="I227" s="20" t="s">
        <v>297</v>
      </c>
      <c r="J227" s="20" t="s">
        <v>297</v>
      </c>
      <c r="K227" s="14">
        <f t="shared" si="52"/>
        <v>3966</v>
      </c>
      <c r="L227" s="18"/>
    </row>
    <row r="228" spans="1:12" ht="15.75" x14ac:dyDescent="0.25">
      <c r="A228" s="20" t="s">
        <v>2</v>
      </c>
      <c r="B228" s="58"/>
      <c r="C228" s="37">
        <v>2248</v>
      </c>
      <c r="D228" s="37">
        <v>607</v>
      </c>
      <c r="E228" s="37">
        <v>550</v>
      </c>
      <c r="F228" s="20">
        <v>549</v>
      </c>
      <c r="G228" s="38">
        <v>542</v>
      </c>
      <c r="H228" s="20" t="s">
        <v>297</v>
      </c>
      <c r="I228" s="20" t="s">
        <v>297</v>
      </c>
      <c r="J228" s="20" t="s">
        <v>297</v>
      </c>
      <c r="K228" s="14">
        <f t="shared" si="52"/>
        <v>2248</v>
      </c>
      <c r="L228" s="18"/>
    </row>
    <row r="229" spans="1:12" ht="15.75" x14ac:dyDescent="0.25">
      <c r="A229" s="20" t="s">
        <v>57</v>
      </c>
      <c r="B229" s="58"/>
      <c r="C229" s="37">
        <v>1500</v>
      </c>
      <c r="D229" s="37">
        <v>470</v>
      </c>
      <c r="E229" s="37">
        <v>300</v>
      </c>
      <c r="F229" s="20">
        <v>370</v>
      </c>
      <c r="G229" s="38">
        <v>360</v>
      </c>
      <c r="H229" s="20" t="s">
        <v>297</v>
      </c>
      <c r="I229" s="20" t="s">
        <v>297</v>
      </c>
      <c r="J229" s="20" t="s">
        <v>297</v>
      </c>
      <c r="K229" s="14">
        <f t="shared" si="52"/>
        <v>1500</v>
      </c>
      <c r="L229" s="18"/>
    </row>
    <row r="230" spans="1:12" ht="15.75" x14ac:dyDescent="0.25">
      <c r="A230" s="20" t="s">
        <v>143</v>
      </c>
      <c r="B230" s="21"/>
      <c r="C230" s="37">
        <v>218</v>
      </c>
      <c r="D230" s="37">
        <v>200</v>
      </c>
      <c r="E230" s="37">
        <v>6</v>
      </c>
      <c r="F230" s="20">
        <v>6</v>
      </c>
      <c r="G230" s="38">
        <v>6</v>
      </c>
      <c r="H230" s="20" t="s">
        <v>297</v>
      </c>
      <c r="I230" s="20" t="s">
        <v>297</v>
      </c>
      <c r="J230" s="20" t="s">
        <v>297</v>
      </c>
      <c r="K230" s="14">
        <f t="shared" si="52"/>
        <v>218</v>
      </c>
      <c r="L230" s="18"/>
    </row>
    <row r="231" spans="1:12" ht="15.75" x14ac:dyDescent="0.25">
      <c r="A231" s="28" t="s">
        <v>385</v>
      </c>
      <c r="B231" s="21" t="s">
        <v>386</v>
      </c>
      <c r="C231" s="39">
        <v>300</v>
      </c>
      <c r="D231" s="39">
        <v>100</v>
      </c>
      <c r="E231" s="39">
        <v>200</v>
      </c>
      <c r="F231" s="112">
        <v>0</v>
      </c>
      <c r="G231" s="113">
        <v>0</v>
      </c>
      <c r="H231" s="20" t="s">
        <v>297</v>
      </c>
      <c r="I231" s="20" t="s">
        <v>297</v>
      </c>
      <c r="J231" s="20" t="s">
        <v>297</v>
      </c>
      <c r="K231" s="14">
        <f t="shared" si="52"/>
        <v>300</v>
      </c>
      <c r="L231" s="18"/>
    </row>
    <row r="232" spans="1:12" ht="15" customHeight="1" x14ac:dyDescent="0.25">
      <c r="A232" s="28" t="s">
        <v>389</v>
      </c>
      <c r="B232" s="75" t="s">
        <v>96</v>
      </c>
      <c r="C232" s="77">
        <f>+C233+C234+C236+C238+C239+C240+C241+C242+C243+C244+C245+C246+C247+C248+C249+C237+C235</f>
        <v>1110</v>
      </c>
      <c r="D232" s="77">
        <f t="shared" ref="D232:G232" si="55">+D233+D234+D236+D238+D239+D240+D241+D242+D243+D244+D245+D246+D247+D248+D249+D237+D235</f>
        <v>380</v>
      </c>
      <c r="E232" s="77">
        <f t="shared" si="55"/>
        <v>210</v>
      </c>
      <c r="F232" s="77">
        <f t="shared" si="55"/>
        <v>400</v>
      </c>
      <c r="G232" s="77">
        <f t="shared" si="55"/>
        <v>120</v>
      </c>
      <c r="H232" s="28">
        <v>500</v>
      </c>
      <c r="I232" s="28">
        <v>500</v>
      </c>
      <c r="J232" s="28">
        <v>500</v>
      </c>
      <c r="K232" s="14">
        <f t="shared" si="52"/>
        <v>1110</v>
      </c>
      <c r="L232" s="18"/>
    </row>
    <row r="233" spans="1:12" ht="35.25" customHeight="1" x14ac:dyDescent="0.25">
      <c r="A233" s="22" t="s">
        <v>304</v>
      </c>
      <c r="B233" s="60"/>
      <c r="C233" s="78">
        <v>80</v>
      </c>
      <c r="D233" s="37">
        <v>50</v>
      </c>
      <c r="E233" s="37">
        <v>30</v>
      </c>
      <c r="F233" s="20">
        <v>0</v>
      </c>
      <c r="G233" s="38">
        <v>0</v>
      </c>
      <c r="H233" s="20" t="s">
        <v>297</v>
      </c>
      <c r="I233" s="20" t="s">
        <v>297</v>
      </c>
      <c r="J233" s="20" t="s">
        <v>297</v>
      </c>
      <c r="K233" s="14">
        <f t="shared" si="52"/>
        <v>80</v>
      </c>
      <c r="L233" s="18"/>
    </row>
    <row r="234" spans="1:12" ht="15.75" x14ac:dyDescent="0.25">
      <c r="A234" s="22" t="s">
        <v>312</v>
      </c>
      <c r="B234" s="60"/>
      <c r="C234" s="37">
        <v>40</v>
      </c>
      <c r="D234" s="37">
        <v>40</v>
      </c>
      <c r="E234" s="37">
        <v>0</v>
      </c>
      <c r="F234" s="20">
        <v>0</v>
      </c>
      <c r="G234" s="38">
        <v>0</v>
      </c>
      <c r="H234" s="20" t="s">
        <v>297</v>
      </c>
      <c r="I234" s="20" t="s">
        <v>297</v>
      </c>
      <c r="J234" s="20" t="s">
        <v>297</v>
      </c>
      <c r="K234" s="14">
        <f t="shared" si="52"/>
        <v>40</v>
      </c>
      <c r="L234" s="18"/>
    </row>
    <row r="235" spans="1:12" ht="15.75" x14ac:dyDescent="0.25">
      <c r="A235" s="22" t="s">
        <v>532</v>
      </c>
      <c r="B235" s="60"/>
      <c r="C235" s="37">
        <v>20</v>
      </c>
      <c r="D235" s="37">
        <v>20</v>
      </c>
      <c r="E235" s="37">
        <v>0</v>
      </c>
      <c r="F235" s="20">
        <v>0</v>
      </c>
      <c r="G235" s="38">
        <v>0</v>
      </c>
      <c r="H235" s="20"/>
      <c r="I235" s="20"/>
      <c r="J235" s="20"/>
      <c r="K235" s="14">
        <f t="shared" si="52"/>
        <v>20</v>
      </c>
      <c r="L235" s="18"/>
    </row>
    <row r="236" spans="1:12" ht="15.75" x14ac:dyDescent="0.25">
      <c r="A236" s="22" t="s">
        <v>353</v>
      </c>
      <c r="B236" s="60"/>
      <c r="C236" s="37">
        <v>100</v>
      </c>
      <c r="D236" s="37">
        <v>100</v>
      </c>
      <c r="E236" s="37">
        <v>0</v>
      </c>
      <c r="F236" s="20">
        <v>0</v>
      </c>
      <c r="G236" s="38">
        <v>0</v>
      </c>
      <c r="H236" s="36" t="s">
        <v>297</v>
      </c>
      <c r="I236" s="36" t="s">
        <v>297</v>
      </c>
      <c r="J236" s="36" t="s">
        <v>297</v>
      </c>
      <c r="K236" s="14">
        <f t="shared" si="52"/>
        <v>100</v>
      </c>
      <c r="L236" s="18"/>
    </row>
    <row r="237" spans="1:12" ht="15.75" x14ac:dyDescent="0.25">
      <c r="A237" s="22" t="s">
        <v>424</v>
      </c>
      <c r="B237" s="60"/>
      <c r="C237" s="37">
        <v>60</v>
      </c>
      <c r="D237" s="37">
        <v>0</v>
      </c>
      <c r="E237" s="37">
        <v>60</v>
      </c>
      <c r="F237" s="20"/>
      <c r="G237" s="38"/>
      <c r="H237" s="36"/>
      <c r="I237" s="36"/>
      <c r="J237" s="36"/>
      <c r="K237" s="14">
        <f t="shared" si="52"/>
        <v>60</v>
      </c>
      <c r="L237" s="18"/>
    </row>
    <row r="238" spans="1:12" ht="15.75" x14ac:dyDescent="0.25">
      <c r="A238" s="22" t="s">
        <v>233</v>
      </c>
      <c r="B238" s="60"/>
      <c r="C238" s="37">
        <v>50</v>
      </c>
      <c r="D238" s="37">
        <v>0</v>
      </c>
      <c r="E238" s="37">
        <v>0</v>
      </c>
      <c r="F238" s="20">
        <v>50</v>
      </c>
      <c r="G238" s="38">
        <v>0</v>
      </c>
      <c r="H238" s="20" t="s">
        <v>297</v>
      </c>
      <c r="I238" s="20" t="s">
        <v>297</v>
      </c>
      <c r="J238" s="20" t="s">
        <v>297</v>
      </c>
      <c r="K238" s="14">
        <f t="shared" si="52"/>
        <v>50</v>
      </c>
      <c r="L238" s="18"/>
    </row>
    <row r="239" spans="1:12" ht="36" customHeight="1" x14ac:dyDescent="0.25">
      <c r="A239" s="22" t="s">
        <v>274</v>
      </c>
      <c r="B239" s="60"/>
      <c r="C239" s="37">
        <v>200</v>
      </c>
      <c r="D239" s="37">
        <v>0</v>
      </c>
      <c r="E239" s="37">
        <v>0</v>
      </c>
      <c r="F239" s="20">
        <v>200</v>
      </c>
      <c r="G239" s="38">
        <v>0</v>
      </c>
      <c r="H239" s="20" t="s">
        <v>297</v>
      </c>
      <c r="I239" s="20" t="s">
        <v>297</v>
      </c>
      <c r="J239" s="20" t="s">
        <v>297</v>
      </c>
      <c r="K239" s="14">
        <f t="shared" si="52"/>
        <v>200</v>
      </c>
      <c r="L239" s="18"/>
    </row>
    <row r="240" spans="1:12" ht="15.75" x14ac:dyDescent="0.25">
      <c r="A240" s="22" t="s">
        <v>315</v>
      </c>
      <c r="B240" s="59"/>
      <c r="C240" s="37">
        <v>50</v>
      </c>
      <c r="D240" s="37">
        <v>0</v>
      </c>
      <c r="E240" s="37">
        <v>0</v>
      </c>
      <c r="F240" s="20">
        <v>50</v>
      </c>
      <c r="G240" s="38">
        <v>0</v>
      </c>
      <c r="H240" s="20" t="s">
        <v>297</v>
      </c>
      <c r="I240" s="20" t="s">
        <v>297</v>
      </c>
      <c r="J240" s="20" t="s">
        <v>297</v>
      </c>
      <c r="K240" s="14">
        <f t="shared" si="52"/>
        <v>50</v>
      </c>
      <c r="L240" s="18"/>
    </row>
    <row r="241" spans="1:12" ht="15.75" x14ac:dyDescent="0.25">
      <c r="A241" s="22" t="s">
        <v>275</v>
      </c>
      <c r="B241" s="59"/>
      <c r="C241" s="37">
        <v>10</v>
      </c>
      <c r="D241" s="37">
        <v>0</v>
      </c>
      <c r="E241" s="37">
        <v>0</v>
      </c>
      <c r="F241" s="20">
        <v>10</v>
      </c>
      <c r="G241" s="38">
        <v>0</v>
      </c>
      <c r="H241" s="20" t="s">
        <v>297</v>
      </c>
      <c r="I241" s="20" t="s">
        <v>297</v>
      </c>
      <c r="J241" s="20" t="s">
        <v>297</v>
      </c>
      <c r="K241" s="14">
        <f t="shared" si="52"/>
        <v>10</v>
      </c>
      <c r="L241" s="18"/>
    </row>
    <row r="242" spans="1:12" ht="15.75" x14ac:dyDescent="0.25">
      <c r="A242" s="22" t="s">
        <v>251</v>
      </c>
      <c r="B242" s="59"/>
      <c r="C242" s="37">
        <v>20</v>
      </c>
      <c r="D242" s="37">
        <v>0</v>
      </c>
      <c r="E242" s="37">
        <v>0</v>
      </c>
      <c r="F242" s="20">
        <v>0</v>
      </c>
      <c r="G242" s="38">
        <v>20</v>
      </c>
      <c r="H242" s="20" t="s">
        <v>297</v>
      </c>
      <c r="I242" s="20" t="s">
        <v>297</v>
      </c>
      <c r="J242" s="20" t="s">
        <v>297</v>
      </c>
      <c r="K242" s="14">
        <f t="shared" si="52"/>
        <v>20</v>
      </c>
      <c r="L242" s="18"/>
    </row>
    <row r="243" spans="1:12" ht="15.75" x14ac:dyDescent="0.25">
      <c r="A243" s="22" t="s">
        <v>276</v>
      </c>
      <c r="B243" s="60"/>
      <c r="C243" s="37">
        <v>20</v>
      </c>
      <c r="D243" s="37">
        <v>0</v>
      </c>
      <c r="E243" s="37">
        <v>0</v>
      </c>
      <c r="F243" s="20">
        <v>0</v>
      </c>
      <c r="G243" s="38">
        <v>20</v>
      </c>
      <c r="H243" s="20" t="s">
        <v>297</v>
      </c>
      <c r="I243" s="20" t="s">
        <v>297</v>
      </c>
      <c r="J243" s="20" t="s">
        <v>297</v>
      </c>
      <c r="K243" s="14">
        <f t="shared" si="52"/>
        <v>20</v>
      </c>
      <c r="L243" s="18"/>
    </row>
    <row r="244" spans="1:12" ht="15.75" x14ac:dyDescent="0.25">
      <c r="A244" s="22" t="s">
        <v>234</v>
      </c>
      <c r="B244" s="59"/>
      <c r="C244" s="37">
        <v>200</v>
      </c>
      <c r="D244" s="37">
        <v>50</v>
      </c>
      <c r="E244" s="37">
        <v>50</v>
      </c>
      <c r="F244" s="20">
        <v>50</v>
      </c>
      <c r="G244" s="38">
        <v>50</v>
      </c>
      <c r="H244" s="20" t="s">
        <v>297</v>
      </c>
      <c r="I244" s="20" t="s">
        <v>297</v>
      </c>
      <c r="J244" s="20" t="s">
        <v>297</v>
      </c>
      <c r="K244" s="14">
        <f t="shared" si="52"/>
        <v>200</v>
      </c>
      <c r="L244" s="18"/>
    </row>
    <row r="245" spans="1:12" ht="30.75" customHeight="1" x14ac:dyDescent="0.25">
      <c r="A245" s="22" t="s">
        <v>270</v>
      </c>
      <c r="B245" s="59"/>
      <c r="C245" s="37">
        <v>50</v>
      </c>
      <c r="D245" s="37">
        <v>25</v>
      </c>
      <c r="E245" s="37">
        <v>25</v>
      </c>
      <c r="F245" s="20">
        <v>0</v>
      </c>
      <c r="G245" s="38">
        <v>0</v>
      </c>
      <c r="H245" s="20" t="s">
        <v>297</v>
      </c>
      <c r="I245" s="20" t="s">
        <v>297</v>
      </c>
      <c r="J245" s="20" t="s">
        <v>297</v>
      </c>
      <c r="K245" s="14">
        <f t="shared" si="52"/>
        <v>50</v>
      </c>
      <c r="L245" s="18"/>
    </row>
    <row r="246" spans="1:12" ht="15.75" x14ac:dyDescent="0.25">
      <c r="A246" s="22" t="s">
        <v>277</v>
      </c>
      <c r="B246" s="60"/>
      <c r="C246" s="37">
        <v>50</v>
      </c>
      <c r="D246" s="37">
        <v>50</v>
      </c>
      <c r="E246" s="37">
        <v>0</v>
      </c>
      <c r="F246" s="20">
        <v>0</v>
      </c>
      <c r="G246" s="38">
        <v>0</v>
      </c>
      <c r="H246" s="20" t="s">
        <v>297</v>
      </c>
      <c r="I246" s="20" t="s">
        <v>297</v>
      </c>
      <c r="J246" s="20" t="s">
        <v>297</v>
      </c>
      <c r="K246" s="14">
        <f t="shared" si="52"/>
        <v>50</v>
      </c>
      <c r="L246" s="18"/>
    </row>
    <row r="247" spans="1:12" ht="31.5" x14ac:dyDescent="0.25">
      <c r="A247" s="22" t="s">
        <v>316</v>
      </c>
      <c r="B247" s="60"/>
      <c r="C247" s="51">
        <v>80</v>
      </c>
      <c r="D247" s="37">
        <v>20</v>
      </c>
      <c r="E247" s="37">
        <v>20</v>
      </c>
      <c r="F247" s="20">
        <v>20</v>
      </c>
      <c r="G247" s="38">
        <v>20</v>
      </c>
      <c r="H247" s="20" t="s">
        <v>297</v>
      </c>
      <c r="I247" s="20" t="s">
        <v>297</v>
      </c>
      <c r="J247" s="20" t="s">
        <v>297</v>
      </c>
      <c r="K247" s="14">
        <f t="shared" si="52"/>
        <v>80</v>
      </c>
      <c r="L247" s="18"/>
    </row>
    <row r="248" spans="1:12" ht="31.5" x14ac:dyDescent="0.25">
      <c r="A248" s="22" t="s">
        <v>301</v>
      </c>
      <c r="B248" s="59"/>
      <c r="C248" s="51">
        <v>40</v>
      </c>
      <c r="D248" s="37">
        <v>15</v>
      </c>
      <c r="E248" s="37">
        <v>15</v>
      </c>
      <c r="F248" s="20">
        <v>10</v>
      </c>
      <c r="G248" s="38">
        <v>0</v>
      </c>
      <c r="H248" s="20" t="s">
        <v>297</v>
      </c>
      <c r="I248" s="20" t="s">
        <v>297</v>
      </c>
      <c r="J248" s="20" t="s">
        <v>297</v>
      </c>
      <c r="K248" s="14">
        <f t="shared" si="52"/>
        <v>40</v>
      </c>
      <c r="L248" s="18"/>
    </row>
    <row r="249" spans="1:12" ht="15.75" x14ac:dyDescent="0.25">
      <c r="A249" s="22" t="s">
        <v>220</v>
      </c>
      <c r="B249" s="59"/>
      <c r="C249" s="51">
        <v>40</v>
      </c>
      <c r="D249" s="37">
        <v>10</v>
      </c>
      <c r="E249" s="37">
        <v>10</v>
      </c>
      <c r="F249" s="20">
        <v>10</v>
      </c>
      <c r="G249" s="38">
        <v>10</v>
      </c>
      <c r="H249" s="20" t="s">
        <v>297</v>
      </c>
      <c r="I249" s="20" t="s">
        <v>297</v>
      </c>
      <c r="J249" s="20" t="s">
        <v>297</v>
      </c>
      <c r="K249" s="14">
        <f t="shared" si="52"/>
        <v>40</v>
      </c>
      <c r="L249" s="18"/>
    </row>
    <row r="250" spans="1:12" ht="15.75" x14ac:dyDescent="0.25">
      <c r="A250" s="28" t="s">
        <v>44</v>
      </c>
      <c r="B250" s="75" t="s">
        <v>156</v>
      </c>
      <c r="C250" s="77">
        <f>+C251+C252+C253+C255+C256+C257+C254</f>
        <v>715</v>
      </c>
      <c r="D250" s="77">
        <f t="shared" ref="D250:G250" si="56">+D251+D252+D253+D255+D256+D257+D254</f>
        <v>105</v>
      </c>
      <c r="E250" s="77">
        <f t="shared" si="56"/>
        <v>420</v>
      </c>
      <c r="F250" s="77">
        <f t="shared" si="56"/>
        <v>190</v>
      </c>
      <c r="G250" s="77">
        <f t="shared" si="56"/>
        <v>0</v>
      </c>
      <c r="H250" s="77">
        <f t="shared" ref="H250" si="57">H252</f>
        <v>50</v>
      </c>
      <c r="I250" s="28">
        <v>50</v>
      </c>
      <c r="J250" s="28">
        <v>50</v>
      </c>
      <c r="K250" s="14">
        <f t="shared" si="52"/>
        <v>715</v>
      </c>
      <c r="L250" s="18"/>
    </row>
    <row r="251" spans="1:12" ht="15.75" x14ac:dyDescent="0.25">
      <c r="A251" s="20" t="s">
        <v>360</v>
      </c>
      <c r="B251" s="75"/>
      <c r="C251" s="78">
        <v>260</v>
      </c>
      <c r="D251" s="78">
        <v>100</v>
      </c>
      <c r="E251" s="78">
        <v>160</v>
      </c>
      <c r="F251" s="78">
        <v>0</v>
      </c>
      <c r="G251" s="111">
        <v>0</v>
      </c>
      <c r="H251" s="78">
        <v>0</v>
      </c>
      <c r="I251" s="20">
        <v>0</v>
      </c>
      <c r="J251" s="20">
        <v>0</v>
      </c>
      <c r="K251" s="14">
        <f t="shared" si="52"/>
        <v>260</v>
      </c>
      <c r="L251" s="18"/>
    </row>
    <row r="252" spans="1:12" ht="23.25" customHeight="1" x14ac:dyDescent="0.25">
      <c r="A252" s="22" t="s">
        <v>271</v>
      </c>
      <c r="B252" s="60"/>
      <c r="C252" s="37">
        <v>100</v>
      </c>
      <c r="D252" s="37">
        <v>0</v>
      </c>
      <c r="E252" s="37">
        <v>60</v>
      </c>
      <c r="F252" s="20">
        <v>40</v>
      </c>
      <c r="G252" s="38">
        <v>0</v>
      </c>
      <c r="H252" s="20">
        <v>50</v>
      </c>
      <c r="I252" s="20">
        <v>50</v>
      </c>
      <c r="J252" s="20">
        <v>50</v>
      </c>
      <c r="K252" s="14">
        <f t="shared" si="52"/>
        <v>100</v>
      </c>
      <c r="L252" s="18"/>
    </row>
    <row r="253" spans="1:12" ht="23.25" customHeight="1" x14ac:dyDescent="0.25">
      <c r="A253" s="127" t="s">
        <v>469</v>
      </c>
      <c r="B253" s="59"/>
      <c r="C253" s="70">
        <v>90</v>
      </c>
      <c r="D253" s="70">
        <v>0</v>
      </c>
      <c r="E253" s="70">
        <v>50</v>
      </c>
      <c r="F253" s="71">
        <v>40</v>
      </c>
      <c r="G253" s="72">
        <v>0</v>
      </c>
      <c r="H253" s="71"/>
      <c r="I253" s="20"/>
      <c r="J253" s="20"/>
      <c r="K253" s="14">
        <f t="shared" si="52"/>
        <v>90</v>
      </c>
      <c r="L253" s="18"/>
    </row>
    <row r="254" spans="1:12" ht="23.25" customHeight="1" x14ac:dyDescent="0.25">
      <c r="A254" s="127" t="s">
        <v>533</v>
      </c>
      <c r="B254" s="59"/>
      <c r="C254" s="70">
        <v>10</v>
      </c>
      <c r="D254" s="70">
        <v>0</v>
      </c>
      <c r="E254" s="70">
        <v>0</v>
      </c>
      <c r="F254" s="71">
        <v>10</v>
      </c>
      <c r="G254" s="72">
        <v>0</v>
      </c>
      <c r="H254" s="71"/>
      <c r="I254" s="20"/>
      <c r="J254" s="20"/>
      <c r="K254" s="14">
        <f t="shared" si="52"/>
        <v>10</v>
      </c>
      <c r="L254" s="18"/>
    </row>
    <row r="255" spans="1:12" ht="23.25" customHeight="1" x14ac:dyDescent="0.25">
      <c r="A255" s="127" t="s">
        <v>470</v>
      </c>
      <c r="B255" s="59"/>
      <c r="C255" s="70">
        <v>50</v>
      </c>
      <c r="D255" s="70">
        <v>0</v>
      </c>
      <c r="E255" s="70">
        <v>50</v>
      </c>
      <c r="F255" s="71">
        <v>0</v>
      </c>
      <c r="G255" s="72">
        <v>0</v>
      </c>
      <c r="H255" s="71"/>
      <c r="I255" s="20"/>
      <c r="J255" s="20"/>
      <c r="K255" s="14">
        <f t="shared" si="52"/>
        <v>50</v>
      </c>
      <c r="L255" s="18"/>
    </row>
    <row r="256" spans="1:12" ht="51" customHeight="1" x14ac:dyDescent="0.25">
      <c r="A256" s="86" t="s">
        <v>471</v>
      </c>
      <c r="B256" s="59"/>
      <c r="C256" s="70">
        <v>200</v>
      </c>
      <c r="D256" s="70">
        <v>0</v>
      </c>
      <c r="E256" s="70">
        <v>100</v>
      </c>
      <c r="F256" s="71">
        <v>100</v>
      </c>
      <c r="G256" s="72">
        <v>0</v>
      </c>
      <c r="H256" s="71"/>
      <c r="I256" s="20"/>
      <c r="J256" s="20"/>
      <c r="K256" s="14">
        <f t="shared" si="52"/>
        <v>200</v>
      </c>
      <c r="L256" s="18"/>
    </row>
    <row r="257" spans="1:12" ht="54" customHeight="1" x14ac:dyDescent="0.25">
      <c r="A257" s="65" t="s">
        <v>361</v>
      </c>
      <c r="B257" s="59"/>
      <c r="C257" s="70">
        <v>5</v>
      </c>
      <c r="D257" s="70">
        <v>5</v>
      </c>
      <c r="E257" s="70">
        <v>0</v>
      </c>
      <c r="F257" s="71">
        <v>0</v>
      </c>
      <c r="G257" s="72">
        <v>0</v>
      </c>
      <c r="H257" s="71">
        <v>0</v>
      </c>
      <c r="I257" s="20">
        <v>0</v>
      </c>
      <c r="J257" s="20">
        <v>0</v>
      </c>
      <c r="K257" s="14">
        <f t="shared" si="52"/>
        <v>5</v>
      </c>
      <c r="L257" s="18"/>
    </row>
    <row r="258" spans="1:12" ht="15.75" x14ac:dyDescent="0.25">
      <c r="A258" s="79" t="s">
        <v>262</v>
      </c>
      <c r="B258" s="80" t="s">
        <v>263</v>
      </c>
      <c r="C258" s="81">
        <f>+C259</f>
        <v>255</v>
      </c>
      <c r="D258" s="81">
        <f t="shared" ref="D258:H258" si="58">+D259</f>
        <v>255</v>
      </c>
      <c r="E258" s="81">
        <f t="shared" si="58"/>
        <v>0</v>
      </c>
      <c r="F258" s="81">
        <f t="shared" si="58"/>
        <v>0</v>
      </c>
      <c r="G258" s="81">
        <f t="shared" si="58"/>
        <v>0</v>
      </c>
      <c r="H258" s="81">
        <f t="shared" si="58"/>
        <v>0</v>
      </c>
      <c r="I258" s="20">
        <v>500</v>
      </c>
      <c r="J258" s="20">
        <v>500</v>
      </c>
      <c r="K258" s="14">
        <f t="shared" si="52"/>
        <v>255</v>
      </c>
      <c r="L258" s="18"/>
    </row>
    <row r="259" spans="1:12" ht="34.5" customHeight="1" x14ac:dyDescent="0.25">
      <c r="A259" s="82" t="s">
        <v>264</v>
      </c>
      <c r="B259" s="59"/>
      <c r="C259" s="70">
        <v>255</v>
      </c>
      <c r="D259" s="70">
        <v>255</v>
      </c>
      <c r="E259" s="70">
        <v>0</v>
      </c>
      <c r="F259" s="71">
        <v>0</v>
      </c>
      <c r="G259" s="71">
        <v>0</v>
      </c>
      <c r="H259" s="71">
        <v>0</v>
      </c>
      <c r="I259" s="71">
        <v>0</v>
      </c>
      <c r="J259" s="71">
        <v>0</v>
      </c>
      <c r="K259" s="14">
        <f t="shared" si="52"/>
        <v>255</v>
      </c>
      <c r="L259" s="18"/>
    </row>
    <row r="260" spans="1:12" ht="17.25" customHeight="1" x14ac:dyDescent="0.25">
      <c r="A260" s="65" t="s">
        <v>265</v>
      </c>
      <c r="B260" s="62"/>
      <c r="C260" s="73"/>
      <c r="D260" s="83"/>
      <c r="E260" s="83"/>
      <c r="F260" s="40"/>
      <c r="G260" s="40"/>
      <c r="H260" s="40"/>
      <c r="I260" s="40"/>
      <c r="J260" s="40"/>
      <c r="K260" s="14">
        <f t="shared" si="52"/>
        <v>0</v>
      </c>
      <c r="L260" s="18"/>
    </row>
    <row r="261" spans="1:12" ht="15.75" x14ac:dyDescent="0.25">
      <c r="A261" s="34" t="s">
        <v>98</v>
      </c>
      <c r="B261" s="64" t="s">
        <v>97</v>
      </c>
      <c r="C261" s="83">
        <f>+C262+C263+C264+C265+C266</f>
        <v>49996</v>
      </c>
      <c r="D261" s="83">
        <f t="shared" ref="D261:J261" si="59">+D262+D263+D264+D265+D266</f>
        <v>13562</v>
      </c>
      <c r="E261" s="83">
        <f t="shared" si="59"/>
        <v>13262</v>
      </c>
      <c r="F261" s="83">
        <f t="shared" si="59"/>
        <v>11668</v>
      </c>
      <c r="G261" s="83">
        <f t="shared" si="59"/>
        <v>11504</v>
      </c>
      <c r="H261" s="83">
        <f t="shared" si="59"/>
        <v>26452</v>
      </c>
      <c r="I261" s="83">
        <f t="shared" si="59"/>
        <v>28371</v>
      </c>
      <c r="J261" s="83">
        <f t="shared" si="59"/>
        <v>28474</v>
      </c>
      <c r="K261" s="14">
        <f t="shared" si="52"/>
        <v>49996</v>
      </c>
      <c r="L261" s="18"/>
    </row>
    <row r="262" spans="1:12" ht="15.75" x14ac:dyDescent="0.25">
      <c r="A262" s="28" t="s">
        <v>11</v>
      </c>
      <c r="B262" s="84" t="s">
        <v>99</v>
      </c>
      <c r="C262" s="30">
        <f>C268+C273+C293+C297</f>
        <v>19978</v>
      </c>
      <c r="D262" s="30">
        <f t="shared" ref="D262:G262" si="60">D268+D273+D293+D297</f>
        <v>5361</v>
      </c>
      <c r="E262" s="30">
        <f t="shared" si="60"/>
        <v>4942</v>
      </c>
      <c r="F262" s="30">
        <f t="shared" si="60"/>
        <v>5343</v>
      </c>
      <c r="G262" s="30">
        <f t="shared" si="60"/>
        <v>4332</v>
      </c>
      <c r="H262" s="28">
        <v>15078</v>
      </c>
      <c r="I262" s="30">
        <v>17000</v>
      </c>
      <c r="J262" s="30">
        <v>17100</v>
      </c>
      <c r="K262" s="14">
        <f t="shared" si="52"/>
        <v>19978</v>
      </c>
      <c r="L262" s="18"/>
    </row>
    <row r="263" spans="1:12" ht="15.75" x14ac:dyDescent="0.25">
      <c r="A263" s="28" t="s">
        <v>12</v>
      </c>
      <c r="B263" s="21" t="s">
        <v>100</v>
      </c>
      <c r="C263" s="30">
        <f>+C274+C294+C298+C269</f>
        <v>5008</v>
      </c>
      <c r="D263" s="30">
        <f t="shared" ref="D263:G263" si="61">+D274+D294+D298+D269</f>
        <v>1260</v>
      </c>
      <c r="E263" s="30">
        <f t="shared" si="61"/>
        <v>1276</v>
      </c>
      <c r="F263" s="30">
        <f t="shared" si="61"/>
        <v>1235</v>
      </c>
      <c r="G263" s="30">
        <f t="shared" si="61"/>
        <v>1237</v>
      </c>
      <c r="H263" s="30">
        <v>2500</v>
      </c>
      <c r="I263" s="30">
        <v>2500</v>
      </c>
      <c r="J263" s="30">
        <v>2500</v>
      </c>
      <c r="K263" s="14">
        <f t="shared" si="52"/>
        <v>5008</v>
      </c>
      <c r="L263" s="18"/>
    </row>
    <row r="264" spans="1:12" ht="15.75" x14ac:dyDescent="0.25">
      <c r="A264" s="28" t="s">
        <v>14</v>
      </c>
      <c r="B264" s="21" t="s">
        <v>101</v>
      </c>
      <c r="C264" s="30">
        <f>+C275+C288</f>
        <v>24746</v>
      </c>
      <c r="D264" s="30">
        <f t="shared" ref="D264:G264" si="62">+D275+D288</f>
        <v>6911</v>
      </c>
      <c r="E264" s="30">
        <f t="shared" si="62"/>
        <v>6865</v>
      </c>
      <c r="F264" s="30">
        <f t="shared" si="62"/>
        <v>5060</v>
      </c>
      <c r="G264" s="30">
        <f t="shared" si="62"/>
        <v>5910</v>
      </c>
      <c r="H264" s="30">
        <v>8874</v>
      </c>
      <c r="I264" s="30">
        <v>8871</v>
      </c>
      <c r="J264" s="30">
        <v>8874</v>
      </c>
      <c r="K264" s="14">
        <f t="shared" si="52"/>
        <v>24746</v>
      </c>
      <c r="L264" s="18"/>
    </row>
    <row r="265" spans="1:12" ht="15.75" x14ac:dyDescent="0.25">
      <c r="A265" s="34" t="s">
        <v>205</v>
      </c>
      <c r="B265" s="64" t="s">
        <v>206</v>
      </c>
      <c r="C265" s="30">
        <f>C281</f>
        <v>110</v>
      </c>
      <c r="D265" s="30">
        <f t="shared" ref="D265:G265" si="63">D281</f>
        <v>30</v>
      </c>
      <c r="E265" s="30">
        <f t="shared" si="63"/>
        <v>25</v>
      </c>
      <c r="F265" s="30">
        <f t="shared" si="63"/>
        <v>30</v>
      </c>
      <c r="G265" s="30">
        <f t="shared" si="63"/>
        <v>25</v>
      </c>
      <c r="H265" s="30"/>
      <c r="I265" s="30"/>
      <c r="J265" s="30"/>
      <c r="K265" s="14">
        <f t="shared" si="52"/>
        <v>110</v>
      </c>
      <c r="L265" s="18"/>
    </row>
    <row r="266" spans="1:12" ht="15.75" x14ac:dyDescent="0.25">
      <c r="A266" s="28" t="s">
        <v>13</v>
      </c>
      <c r="B266" s="21" t="s">
        <v>140</v>
      </c>
      <c r="C266" s="30">
        <f>+C270+C295+C299</f>
        <v>154</v>
      </c>
      <c r="D266" s="30">
        <f t="shared" ref="D266:G266" si="64">+D270+D295+D299</f>
        <v>0</v>
      </c>
      <c r="E266" s="30">
        <f t="shared" si="64"/>
        <v>154</v>
      </c>
      <c r="F266" s="30">
        <f t="shared" si="64"/>
        <v>0</v>
      </c>
      <c r="G266" s="30">
        <f t="shared" si="64"/>
        <v>0</v>
      </c>
      <c r="H266" s="30">
        <v>0</v>
      </c>
      <c r="I266" s="30">
        <v>0</v>
      </c>
      <c r="J266" s="30">
        <v>0</v>
      </c>
      <c r="K266" s="14">
        <f t="shared" ref="K266:K329" si="65">+D266+E266+F266+G266</f>
        <v>154</v>
      </c>
      <c r="L266" s="18"/>
    </row>
    <row r="267" spans="1:12" ht="15.75" x14ac:dyDescent="0.25">
      <c r="A267" s="28" t="s">
        <v>217</v>
      </c>
      <c r="B267" s="21" t="s">
        <v>102</v>
      </c>
      <c r="C267" s="30">
        <f>+C268+C269+C270</f>
        <v>4827</v>
      </c>
      <c r="D267" s="30">
        <f t="shared" ref="D267:G267" si="66">+D268+D269+D270</f>
        <v>1190</v>
      </c>
      <c r="E267" s="30">
        <f t="shared" si="66"/>
        <v>1260</v>
      </c>
      <c r="F267" s="30">
        <f t="shared" si="66"/>
        <v>1175</v>
      </c>
      <c r="G267" s="30">
        <f t="shared" si="66"/>
        <v>1202</v>
      </c>
      <c r="H267" s="28">
        <v>2350</v>
      </c>
      <c r="I267" s="28">
        <v>2350</v>
      </c>
      <c r="J267" s="28">
        <v>2270</v>
      </c>
      <c r="K267" s="14">
        <f t="shared" si="65"/>
        <v>4827</v>
      </c>
      <c r="L267" s="18"/>
    </row>
    <row r="268" spans="1:12" ht="15.75" x14ac:dyDescent="0.25">
      <c r="A268" s="20" t="s">
        <v>2</v>
      </c>
      <c r="B268" s="58"/>
      <c r="C268" s="37">
        <v>3140</v>
      </c>
      <c r="D268" s="37">
        <v>790</v>
      </c>
      <c r="E268" s="37">
        <v>790</v>
      </c>
      <c r="F268" s="20">
        <v>775</v>
      </c>
      <c r="G268" s="38">
        <v>785</v>
      </c>
      <c r="H268" s="20" t="s">
        <v>297</v>
      </c>
      <c r="I268" s="20" t="s">
        <v>297</v>
      </c>
      <c r="J268" s="20" t="s">
        <v>297</v>
      </c>
      <c r="K268" s="14">
        <f t="shared" si="65"/>
        <v>3140</v>
      </c>
      <c r="L268" s="18"/>
    </row>
    <row r="269" spans="1:12" ht="15.75" x14ac:dyDescent="0.25">
      <c r="A269" s="20" t="s">
        <v>57</v>
      </c>
      <c r="B269" s="58"/>
      <c r="C269" s="37">
        <v>1627</v>
      </c>
      <c r="D269" s="37">
        <v>400</v>
      </c>
      <c r="E269" s="37">
        <v>410</v>
      </c>
      <c r="F269" s="20">
        <v>400</v>
      </c>
      <c r="G269" s="38">
        <v>417</v>
      </c>
      <c r="H269" s="20" t="s">
        <v>297</v>
      </c>
      <c r="I269" s="20" t="s">
        <v>297</v>
      </c>
      <c r="J269" s="20" t="s">
        <v>297</v>
      </c>
      <c r="K269" s="14">
        <f t="shared" si="65"/>
        <v>1627</v>
      </c>
      <c r="L269" s="18"/>
    </row>
    <row r="270" spans="1:12" ht="15.75" x14ac:dyDescent="0.25">
      <c r="A270" s="20" t="s">
        <v>13</v>
      </c>
      <c r="B270" s="58"/>
      <c r="C270" s="37">
        <v>60</v>
      </c>
      <c r="D270" s="37">
        <v>0</v>
      </c>
      <c r="E270" s="37">
        <v>60</v>
      </c>
      <c r="F270" s="20">
        <v>0</v>
      </c>
      <c r="G270" s="38">
        <v>0</v>
      </c>
      <c r="H270" s="20" t="s">
        <v>297</v>
      </c>
      <c r="I270" s="20" t="s">
        <v>297</v>
      </c>
      <c r="J270" s="20" t="s">
        <v>297</v>
      </c>
      <c r="K270" s="14">
        <f t="shared" si="65"/>
        <v>60</v>
      </c>
      <c r="L270" s="18"/>
    </row>
    <row r="271" spans="1:12" ht="15.75" x14ac:dyDescent="0.25">
      <c r="A271" s="28" t="s">
        <v>51</v>
      </c>
      <c r="B271" s="21" t="s">
        <v>103</v>
      </c>
      <c r="C271" s="30">
        <f>+C273+C274+C275+C276</f>
        <v>34478</v>
      </c>
      <c r="D271" s="30">
        <f t="shared" ref="D271:G271" si="67">+D273+D274+D275+D276</f>
        <v>9692</v>
      </c>
      <c r="E271" s="30">
        <f t="shared" si="67"/>
        <v>9272</v>
      </c>
      <c r="F271" s="30">
        <f t="shared" si="67"/>
        <v>7861</v>
      </c>
      <c r="G271" s="30">
        <f t="shared" si="67"/>
        <v>7653</v>
      </c>
      <c r="H271" s="28">
        <v>6000</v>
      </c>
      <c r="I271" s="28">
        <v>7000</v>
      </c>
      <c r="J271" s="28">
        <v>8000</v>
      </c>
      <c r="K271" s="14">
        <f t="shared" si="65"/>
        <v>34478</v>
      </c>
      <c r="L271" s="18"/>
    </row>
    <row r="272" spans="1:12" ht="15.75" x14ac:dyDescent="0.25">
      <c r="A272" s="28" t="s">
        <v>221</v>
      </c>
      <c r="B272" s="58"/>
      <c r="C272" s="37"/>
      <c r="D272" s="37"/>
      <c r="E272" s="37"/>
      <c r="F272" s="37"/>
      <c r="G272" s="37"/>
      <c r="H272" s="20"/>
      <c r="I272" s="20"/>
      <c r="J272" s="20"/>
      <c r="K272" s="14">
        <f t="shared" si="65"/>
        <v>0</v>
      </c>
      <c r="L272" s="18"/>
    </row>
    <row r="273" spans="1:12" ht="15.75" x14ac:dyDescent="0.25">
      <c r="A273" s="20" t="s">
        <v>2</v>
      </c>
      <c r="B273" s="58"/>
      <c r="C273" s="37">
        <f>+C278+C283+C286</f>
        <v>9581</v>
      </c>
      <c r="D273" s="37">
        <f t="shared" ref="D273:G274" si="68">+D278+D283+D286</f>
        <v>2749</v>
      </c>
      <c r="E273" s="37">
        <f t="shared" si="68"/>
        <v>2339</v>
      </c>
      <c r="F273" s="37">
        <f t="shared" si="68"/>
        <v>2748</v>
      </c>
      <c r="G273" s="37">
        <f t="shared" si="68"/>
        <v>1745</v>
      </c>
      <c r="H273" s="20" t="s">
        <v>297</v>
      </c>
      <c r="I273" s="20" t="s">
        <v>297</v>
      </c>
      <c r="J273" s="20" t="s">
        <v>297</v>
      </c>
      <c r="K273" s="14">
        <f t="shared" si="65"/>
        <v>9581</v>
      </c>
      <c r="L273" s="18"/>
    </row>
    <row r="274" spans="1:12" ht="15.75" x14ac:dyDescent="0.25">
      <c r="A274" s="20" t="s">
        <v>57</v>
      </c>
      <c r="B274" s="58"/>
      <c r="C274" s="37">
        <f>+C279+C284+C287</f>
        <v>371</v>
      </c>
      <c r="D274" s="37">
        <f t="shared" si="68"/>
        <v>107</v>
      </c>
      <c r="E274" s="37">
        <f t="shared" si="68"/>
        <v>103</v>
      </c>
      <c r="F274" s="37">
        <f t="shared" si="68"/>
        <v>83</v>
      </c>
      <c r="G274" s="37">
        <f t="shared" si="68"/>
        <v>78</v>
      </c>
      <c r="H274" s="20" t="s">
        <v>297</v>
      </c>
      <c r="I274" s="20" t="s">
        <v>297</v>
      </c>
      <c r="J274" s="20" t="s">
        <v>297</v>
      </c>
      <c r="K274" s="14">
        <f t="shared" si="65"/>
        <v>371</v>
      </c>
      <c r="L274" s="18"/>
    </row>
    <row r="275" spans="1:12" ht="15.75" x14ac:dyDescent="0.25">
      <c r="A275" s="20" t="s">
        <v>14</v>
      </c>
      <c r="B275" s="58"/>
      <c r="C275" s="37">
        <f>C280</f>
        <v>24416</v>
      </c>
      <c r="D275" s="37">
        <f t="shared" ref="D275:G276" si="69">D280</f>
        <v>6806</v>
      </c>
      <c r="E275" s="37">
        <f t="shared" si="69"/>
        <v>6805</v>
      </c>
      <c r="F275" s="37">
        <f t="shared" si="69"/>
        <v>5000</v>
      </c>
      <c r="G275" s="37">
        <f t="shared" si="69"/>
        <v>5805</v>
      </c>
      <c r="H275" s="20" t="s">
        <v>297</v>
      </c>
      <c r="I275" s="20" t="s">
        <v>297</v>
      </c>
      <c r="J275" s="20" t="s">
        <v>297</v>
      </c>
      <c r="K275" s="14">
        <f t="shared" si="65"/>
        <v>24416</v>
      </c>
      <c r="L275" s="18"/>
    </row>
    <row r="276" spans="1:12" ht="15.75" x14ac:dyDescent="0.25">
      <c r="A276" s="40" t="s">
        <v>205</v>
      </c>
      <c r="B276" s="58"/>
      <c r="C276" s="37">
        <f>C281</f>
        <v>110</v>
      </c>
      <c r="D276" s="37">
        <f t="shared" si="69"/>
        <v>30</v>
      </c>
      <c r="E276" s="37">
        <f t="shared" si="69"/>
        <v>25</v>
      </c>
      <c r="F276" s="37">
        <f t="shared" si="69"/>
        <v>30</v>
      </c>
      <c r="G276" s="37">
        <f t="shared" si="69"/>
        <v>25</v>
      </c>
      <c r="H276" s="20" t="s">
        <v>297</v>
      </c>
      <c r="I276" s="20" t="s">
        <v>297</v>
      </c>
      <c r="J276" s="20" t="s">
        <v>297</v>
      </c>
      <c r="K276" s="14">
        <f t="shared" si="65"/>
        <v>110</v>
      </c>
      <c r="L276" s="18"/>
    </row>
    <row r="277" spans="1:12" ht="15.75" x14ac:dyDescent="0.25">
      <c r="A277" s="28" t="s">
        <v>163</v>
      </c>
      <c r="B277" s="21" t="s">
        <v>164</v>
      </c>
      <c r="C277" s="30">
        <f>C278+C279+C280+C281</f>
        <v>32866</v>
      </c>
      <c r="D277" s="30">
        <f t="shared" ref="D277:G277" si="70">D278+D279+D280+D281</f>
        <v>9276</v>
      </c>
      <c r="E277" s="30">
        <f t="shared" si="70"/>
        <v>8855</v>
      </c>
      <c r="F277" s="30">
        <f t="shared" si="70"/>
        <v>7470</v>
      </c>
      <c r="G277" s="30">
        <f t="shared" si="70"/>
        <v>7265</v>
      </c>
      <c r="H277" s="20" t="s">
        <v>297</v>
      </c>
      <c r="I277" s="20" t="s">
        <v>297</v>
      </c>
      <c r="J277" s="20" t="s">
        <v>297</v>
      </c>
      <c r="K277" s="14">
        <f t="shared" si="65"/>
        <v>32866</v>
      </c>
      <c r="L277" s="18"/>
    </row>
    <row r="278" spans="1:12" ht="15.75" x14ac:dyDescent="0.25">
      <c r="A278" s="20" t="s">
        <v>43</v>
      </c>
      <c r="B278" s="58"/>
      <c r="C278" s="37">
        <f>+D278+E278+F278+G278</f>
        <v>8230</v>
      </c>
      <c r="D278" s="37">
        <v>2410</v>
      </c>
      <c r="E278" s="37">
        <v>2000</v>
      </c>
      <c r="F278" s="37">
        <v>2410</v>
      </c>
      <c r="G278" s="37">
        <v>1410</v>
      </c>
      <c r="H278" s="20" t="s">
        <v>297</v>
      </c>
      <c r="I278" s="20" t="s">
        <v>297</v>
      </c>
      <c r="J278" s="20" t="s">
        <v>297</v>
      </c>
      <c r="K278" s="14">
        <f t="shared" si="65"/>
        <v>8230</v>
      </c>
      <c r="L278" s="18"/>
    </row>
    <row r="279" spans="1:12" ht="15.75" x14ac:dyDescent="0.25">
      <c r="A279" s="20" t="s">
        <v>57</v>
      </c>
      <c r="B279" s="58"/>
      <c r="C279" s="37">
        <v>110</v>
      </c>
      <c r="D279" s="37">
        <v>30</v>
      </c>
      <c r="E279" s="37">
        <v>25</v>
      </c>
      <c r="F279" s="37">
        <v>30</v>
      </c>
      <c r="G279" s="37">
        <v>25</v>
      </c>
      <c r="H279" s="20" t="s">
        <v>297</v>
      </c>
      <c r="I279" s="20" t="s">
        <v>297</v>
      </c>
      <c r="J279" s="20" t="s">
        <v>297</v>
      </c>
      <c r="K279" s="14">
        <f t="shared" si="65"/>
        <v>110</v>
      </c>
      <c r="L279" s="18"/>
    </row>
    <row r="280" spans="1:12" ht="15.75" x14ac:dyDescent="0.25">
      <c r="A280" s="20" t="s">
        <v>14</v>
      </c>
      <c r="B280" s="58"/>
      <c r="C280" s="37">
        <f>+D280+E280+F280+G280</f>
        <v>24416</v>
      </c>
      <c r="D280" s="37">
        <v>6806</v>
      </c>
      <c r="E280" s="37">
        <v>6805</v>
      </c>
      <c r="F280" s="37">
        <v>5000</v>
      </c>
      <c r="G280" s="37">
        <v>5805</v>
      </c>
      <c r="H280" s="20" t="s">
        <v>297</v>
      </c>
      <c r="I280" s="20" t="s">
        <v>297</v>
      </c>
      <c r="J280" s="20" t="s">
        <v>297</v>
      </c>
      <c r="K280" s="14">
        <f t="shared" si="65"/>
        <v>24416</v>
      </c>
      <c r="L280" s="18"/>
    </row>
    <row r="281" spans="1:12" ht="15.75" x14ac:dyDescent="0.25">
      <c r="A281" s="40" t="s">
        <v>205</v>
      </c>
      <c r="B281" s="58"/>
      <c r="C281" s="37">
        <v>110</v>
      </c>
      <c r="D281" s="37">
        <v>30</v>
      </c>
      <c r="E281" s="37">
        <v>25</v>
      </c>
      <c r="F281" s="37">
        <v>30</v>
      </c>
      <c r="G281" s="37">
        <v>25</v>
      </c>
      <c r="H281" s="20" t="s">
        <v>297</v>
      </c>
      <c r="I281" s="20" t="s">
        <v>297</v>
      </c>
      <c r="J281" s="20" t="s">
        <v>297</v>
      </c>
      <c r="K281" s="14">
        <f t="shared" si="65"/>
        <v>110</v>
      </c>
      <c r="L281" s="18"/>
    </row>
    <row r="282" spans="1:12" ht="15.75" x14ac:dyDescent="0.25">
      <c r="A282" s="28" t="s">
        <v>381</v>
      </c>
      <c r="B282" s="21" t="s">
        <v>382</v>
      </c>
      <c r="C282" s="30">
        <f>+C283+C284</f>
        <v>872</v>
      </c>
      <c r="D282" s="30">
        <f t="shared" ref="D282:G282" si="71">+D283+D284</f>
        <v>221</v>
      </c>
      <c r="E282" s="30">
        <f t="shared" si="71"/>
        <v>218</v>
      </c>
      <c r="F282" s="30">
        <f t="shared" si="71"/>
        <v>218</v>
      </c>
      <c r="G282" s="30">
        <f t="shared" si="71"/>
        <v>215</v>
      </c>
      <c r="H282" s="20" t="s">
        <v>297</v>
      </c>
      <c r="I282" s="20" t="s">
        <v>297</v>
      </c>
      <c r="J282" s="20" t="s">
        <v>297</v>
      </c>
      <c r="K282" s="14">
        <f t="shared" si="65"/>
        <v>872</v>
      </c>
      <c r="L282" s="18"/>
    </row>
    <row r="283" spans="1:12" ht="15.75" x14ac:dyDescent="0.25">
      <c r="A283" s="20" t="s">
        <v>2</v>
      </c>
      <c r="B283" s="58"/>
      <c r="C283" s="37">
        <v>789</v>
      </c>
      <c r="D283" s="37">
        <v>198</v>
      </c>
      <c r="E283" s="37">
        <v>198</v>
      </c>
      <c r="F283" s="20">
        <v>198</v>
      </c>
      <c r="G283" s="38">
        <v>195</v>
      </c>
      <c r="H283" s="20" t="s">
        <v>297</v>
      </c>
      <c r="I283" s="20" t="s">
        <v>297</v>
      </c>
      <c r="J283" s="20" t="s">
        <v>297</v>
      </c>
      <c r="K283" s="14">
        <f t="shared" si="65"/>
        <v>789</v>
      </c>
      <c r="L283" s="18"/>
    </row>
    <row r="284" spans="1:12" ht="15.75" x14ac:dyDescent="0.25">
      <c r="A284" s="20" t="s">
        <v>57</v>
      </c>
      <c r="B284" s="58"/>
      <c r="C284" s="37">
        <v>83</v>
      </c>
      <c r="D284" s="37">
        <v>23</v>
      </c>
      <c r="E284" s="37">
        <v>20</v>
      </c>
      <c r="F284" s="20">
        <v>20</v>
      </c>
      <c r="G284" s="38">
        <v>20</v>
      </c>
      <c r="H284" s="20" t="s">
        <v>297</v>
      </c>
      <c r="I284" s="20" t="s">
        <v>297</v>
      </c>
      <c r="J284" s="20" t="s">
        <v>297</v>
      </c>
      <c r="K284" s="14">
        <f t="shared" si="65"/>
        <v>83</v>
      </c>
      <c r="L284" s="18"/>
    </row>
    <row r="285" spans="1:12" ht="15.75" x14ac:dyDescent="0.25">
      <c r="A285" s="28" t="s">
        <v>383</v>
      </c>
      <c r="B285" s="58"/>
      <c r="C285" s="30">
        <f>+C286+C287</f>
        <v>740</v>
      </c>
      <c r="D285" s="30">
        <f t="shared" ref="D285:G285" si="72">+D286+D287</f>
        <v>195</v>
      </c>
      <c r="E285" s="30">
        <f t="shared" si="72"/>
        <v>199</v>
      </c>
      <c r="F285" s="30">
        <f t="shared" si="72"/>
        <v>173</v>
      </c>
      <c r="G285" s="30">
        <f t="shared" si="72"/>
        <v>173</v>
      </c>
      <c r="H285" s="20" t="s">
        <v>297</v>
      </c>
      <c r="I285" s="20" t="s">
        <v>297</v>
      </c>
      <c r="J285" s="20" t="s">
        <v>297</v>
      </c>
      <c r="K285" s="14">
        <f t="shared" si="65"/>
        <v>740</v>
      </c>
      <c r="L285" s="18"/>
    </row>
    <row r="286" spans="1:12" ht="15.75" x14ac:dyDescent="0.25">
      <c r="A286" s="20" t="s">
        <v>2</v>
      </c>
      <c r="B286" s="58"/>
      <c r="C286" s="37">
        <v>562</v>
      </c>
      <c r="D286" s="37">
        <v>141</v>
      </c>
      <c r="E286" s="37">
        <v>141</v>
      </c>
      <c r="F286" s="20">
        <v>140</v>
      </c>
      <c r="G286" s="38">
        <v>140</v>
      </c>
      <c r="H286" s="20" t="s">
        <v>297</v>
      </c>
      <c r="I286" s="20" t="s">
        <v>297</v>
      </c>
      <c r="J286" s="20" t="s">
        <v>297</v>
      </c>
      <c r="K286" s="14">
        <f t="shared" si="65"/>
        <v>562</v>
      </c>
      <c r="L286" s="18"/>
    </row>
    <row r="287" spans="1:12" ht="15.75" x14ac:dyDescent="0.25">
      <c r="A287" s="20" t="s">
        <v>57</v>
      </c>
      <c r="B287" s="58"/>
      <c r="C287" s="37">
        <v>178</v>
      </c>
      <c r="D287" s="37">
        <v>54</v>
      </c>
      <c r="E287" s="37">
        <v>58</v>
      </c>
      <c r="F287" s="20">
        <v>33</v>
      </c>
      <c r="G287" s="38">
        <v>33</v>
      </c>
      <c r="H287" s="20" t="s">
        <v>297</v>
      </c>
      <c r="I287" s="20" t="s">
        <v>297</v>
      </c>
      <c r="J287" s="20" t="s">
        <v>297</v>
      </c>
      <c r="K287" s="14">
        <f t="shared" si="65"/>
        <v>178</v>
      </c>
      <c r="L287" s="18"/>
    </row>
    <row r="288" spans="1:12" ht="15.75" x14ac:dyDescent="0.25">
      <c r="A288" s="28" t="s">
        <v>105</v>
      </c>
      <c r="B288" s="21" t="s">
        <v>104</v>
      </c>
      <c r="C288" s="30">
        <f>+C289+C290+C291</f>
        <v>330</v>
      </c>
      <c r="D288" s="30">
        <f>+D289+D290+D291</f>
        <v>105</v>
      </c>
      <c r="E288" s="30">
        <f>+E289+E290+E291</f>
        <v>60</v>
      </c>
      <c r="F288" s="30">
        <f>+F289+F290+F291</f>
        <v>60</v>
      </c>
      <c r="G288" s="30">
        <f>+G289+G290+G291</f>
        <v>105</v>
      </c>
      <c r="H288" s="28">
        <v>74</v>
      </c>
      <c r="I288" s="28">
        <v>74</v>
      </c>
      <c r="J288" s="28">
        <v>74</v>
      </c>
      <c r="K288" s="14">
        <f t="shared" si="65"/>
        <v>330</v>
      </c>
      <c r="L288" s="18"/>
    </row>
    <row r="289" spans="1:12" ht="15.75" x14ac:dyDescent="0.25">
      <c r="A289" s="20" t="s">
        <v>308</v>
      </c>
      <c r="B289" s="58"/>
      <c r="C289" s="37">
        <v>140</v>
      </c>
      <c r="D289" s="37">
        <v>50</v>
      </c>
      <c r="E289" s="37">
        <v>20</v>
      </c>
      <c r="F289" s="20">
        <v>20</v>
      </c>
      <c r="G289" s="38">
        <v>50</v>
      </c>
      <c r="H289" s="20" t="s">
        <v>297</v>
      </c>
      <c r="I289" s="20" t="s">
        <v>297</v>
      </c>
      <c r="J289" s="20" t="s">
        <v>297</v>
      </c>
      <c r="K289" s="14">
        <f t="shared" si="65"/>
        <v>140</v>
      </c>
      <c r="L289" s="18"/>
    </row>
    <row r="290" spans="1:12" ht="15.75" x14ac:dyDescent="0.25">
      <c r="A290" s="20" t="s">
        <v>309</v>
      </c>
      <c r="B290" s="58"/>
      <c r="C290" s="37">
        <v>40</v>
      </c>
      <c r="D290" s="37">
        <v>10</v>
      </c>
      <c r="E290" s="37">
        <v>10</v>
      </c>
      <c r="F290" s="20">
        <v>10</v>
      </c>
      <c r="G290" s="38">
        <v>10</v>
      </c>
      <c r="H290" s="20" t="s">
        <v>297</v>
      </c>
      <c r="I290" s="20" t="s">
        <v>297</v>
      </c>
      <c r="J290" s="20" t="s">
        <v>297</v>
      </c>
      <c r="K290" s="14">
        <f t="shared" si="65"/>
        <v>40</v>
      </c>
      <c r="L290" s="18"/>
    </row>
    <row r="291" spans="1:12" ht="15.75" x14ac:dyDescent="0.25">
      <c r="A291" s="20" t="s">
        <v>15</v>
      </c>
      <c r="B291" s="58"/>
      <c r="C291" s="37">
        <v>150</v>
      </c>
      <c r="D291" s="37">
        <v>45</v>
      </c>
      <c r="E291" s="37">
        <v>30</v>
      </c>
      <c r="F291" s="20">
        <v>30</v>
      </c>
      <c r="G291" s="38">
        <v>45</v>
      </c>
      <c r="H291" s="20" t="s">
        <v>297</v>
      </c>
      <c r="I291" s="20" t="s">
        <v>297</v>
      </c>
      <c r="J291" s="20" t="s">
        <v>297</v>
      </c>
      <c r="K291" s="14">
        <f t="shared" si="65"/>
        <v>150</v>
      </c>
      <c r="L291" s="18"/>
    </row>
    <row r="292" spans="1:12" ht="15.75" x14ac:dyDescent="0.25">
      <c r="A292" s="28" t="s">
        <v>16</v>
      </c>
      <c r="B292" s="21" t="s">
        <v>106</v>
      </c>
      <c r="C292" s="30">
        <f>+C293+C294+C295</f>
        <v>2678</v>
      </c>
      <c r="D292" s="30">
        <f t="shared" ref="D292:G292" si="73">+D293+D294+D295</f>
        <v>657</v>
      </c>
      <c r="E292" s="30">
        <f t="shared" si="73"/>
        <v>722</v>
      </c>
      <c r="F292" s="30">
        <f t="shared" si="73"/>
        <v>657</v>
      </c>
      <c r="G292" s="30">
        <f t="shared" si="73"/>
        <v>642</v>
      </c>
      <c r="H292" s="28">
        <v>1837</v>
      </c>
      <c r="I292" s="28">
        <v>1937</v>
      </c>
      <c r="J292" s="28">
        <v>1937</v>
      </c>
      <c r="K292" s="14">
        <f t="shared" si="65"/>
        <v>2678</v>
      </c>
      <c r="L292" s="18"/>
    </row>
    <row r="293" spans="1:12" ht="15.75" x14ac:dyDescent="0.25">
      <c r="A293" s="20" t="s">
        <v>2</v>
      </c>
      <c r="B293" s="58"/>
      <c r="C293" s="37">
        <v>943</v>
      </c>
      <c r="D293" s="37">
        <v>237</v>
      </c>
      <c r="E293" s="37">
        <v>237</v>
      </c>
      <c r="F293" s="20">
        <v>237</v>
      </c>
      <c r="G293" s="38">
        <v>232</v>
      </c>
      <c r="H293" s="20" t="s">
        <v>297</v>
      </c>
      <c r="I293" s="20" t="s">
        <v>297</v>
      </c>
      <c r="J293" s="20" t="s">
        <v>297</v>
      </c>
      <c r="K293" s="14">
        <f t="shared" si="65"/>
        <v>943</v>
      </c>
      <c r="L293" s="18"/>
    </row>
    <row r="294" spans="1:12" ht="15.75" x14ac:dyDescent="0.25">
      <c r="A294" s="20" t="s">
        <v>57</v>
      </c>
      <c r="B294" s="58"/>
      <c r="C294" s="37">
        <v>1670</v>
      </c>
      <c r="D294" s="37">
        <v>420</v>
      </c>
      <c r="E294" s="37">
        <v>420</v>
      </c>
      <c r="F294" s="20">
        <v>420</v>
      </c>
      <c r="G294" s="38">
        <v>410</v>
      </c>
      <c r="H294" s="20" t="s">
        <v>297</v>
      </c>
      <c r="I294" s="20" t="s">
        <v>297</v>
      </c>
      <c r="J294" s="20" t="s">
        <v>297</v>
      </c>
      <c r="K294" s="14">
        <f t="shared" si="65"/>
        <v>1670</v>
      </c>
      <c r="L294" s="18"/>
    </row>
    <row r="295" spans="1:12" ht="15.75" x14ac:dyDescent="0.25">
      <c r="A295" s="20" t="s">
        <v>192</v>
      </c>
      <c r="B295" s="58"/>
      <c r="C295" s="37">
        <v>65</v>
      </c>
      <c r="D295" s="37">
        <v>0</v>
      </c>
      <c r="E295" s="37">
        <v>65</v>
      </c>
      <c r="F295" s="20">
        <v>0</v>
      </c>
      <c r="G295" s="38">
        <v>0</v>
      </c>
      <c r="H295" s="20"/>
      <c r="I295" s="20"/>
      <c r="J295" s="20"/>
      <c r="K295" s="14">
        <f t="shared" si="65"/>
        <v>65</v>
      </c>
      <c r="L295" s="18"/>
    </row>
    <row r="296" spans="1:12" ht="15.75" x14ac:dyDescent="0.25">
      <c r="A296" s="28" t="s">
        <v>168</v>
      </c>
      <c r="B296" s="21" t="s">
        <v>107</v>
      </c>
      <c r="C296" s="30">
        <f>+C297+C298+C299</f>
        <v>7683</v>
      </c>
      <c r="D296" s="30">
        <f t="shared" ref="D296:F296" si="74">+D297+D298+D299</f>
        <v>1918</v>
      </c>
      <c r="E296" s="30">
        <f t="shared" si="74"/>
        <v>1948</v>
      </c>
      <c r="F296" s="30">
        <f t="shared" si="74"/>
        <v>1915</v>
      </c>
      <c r="G296" s="30">
        <f t="shared" ref="G296" si="75">+G297+G298</f>
        <v>1902</v>
      </c>
      <c r="H296" s="28">
        <v>5021</v>
      </c>
      <c r="I296" s="28">
        <v>5021</v>
      </c>
      <c r="J296" s="28">
        <v>5021</v>
      </c>
      <c r="K296" s="14">
        <f t="shared" si="65"/>
        <v>7683</v>
      </c>
      <c r="L296" s="18"/>
    </row>
    <row r="297" spans="1:12" ht="15.75" x14ac:dyDescent="0.25">
      <c r="A297" s="20" t="s">
        <v>2</v>
      </c>
      <c r="B297" s="58"/>
      <c r="C297" s="37">
        <f>+C301+C304+C307</f>
        <v>6314</v>
      </c>
      <c r="D297" s="37">
        <f>+D301+D304+D307</f>
        <v>1585</v>
      </c>
      <c r="E297" s="37">
        <f>+E301+E304+E307</f>
        <v>1576</v>
      </c>
      <c r="F297" s="37">
        <f>+F301+F304+F307</f>
        <v>1583</v>
      </c>
      <c r="G297" s="37">
        <f>+G301+G304+G307</f>
        <v>1570</v>
      </c>
      <c r="H297" s="20" t="s">
        <v>297</v>
      </c>
      <c r="I297" s="20" t="s">
        <v>297</v>
      </c>
      <c r="J297" s="20" t="s">
        <v>297</v>
      </c>
      <c r="K297" s="14">
        <f t="shared" si="65"/>
        <v>6314</v>
      </c>
      <c r="L297" s="18"/>
    </row>
    <row r="298" spans="1:12" ht="15.75" x14ac:dyDescent="0.25">
      <c r="A298" s="20" t="s">
        <v>57</v>
      </c>
      <c r="B298" s="58"/>
      <c r="C298" s="37">
        <f>+C302+C305+C308</f>
        <v>1340</v>
      </c>
      <c r="D298" s="37">
        <f t="shared" ref="D298:G298" si="76">+D302+D305+D308</f>
        <v>333</v>
      </c>
      <c r="E298" s="37">
        <f t="shared" si="76"/>
        <v>343</v>
      </c>
      <c r="F298" s="37">
        <f t="shared" si="76"/>
        <v>332</v>
      </c>
      <c r="G298" s="37">
        <f t="shared" si="76"/>
        <v>332</v>
      </c>
      <c r="H298" s="20" t="s">
        <v>297</v>
      </c>
      <c r="I298" s="20" t="s">
        <v>297</v>
      </c>
      <c r="J298" s="20" t="s">
        <v>297</v>
      </c>
      <c r="K298" s="14">
        <f t="shared" si="65"/>
        <v>1340</v>
      </c>
      <c r="L298" s="18"/>
    </row>
    <row r="299" spans="1:12" ht="15.75" x14ac:dyDescent="0.25">
      <c r="A299" s="20" t="s">
        <v>192</v>
      </c>
      <c r="B299" s="58"/>
      <c r="C299" s="37">
        <f>+C309</f>
        <v>29</v>
      </c>
      <c r="D299" s="37">
        <f t="shared" ref="D299:G299" si="77">+D309</f>
        <v>0</v>
      </c>
      <c r="E299" s="37">
        <f t="shared" si="77"/>
        <v>29</v>
      </c>
      <c r="F299" s="37">
        <f t="shared" si="77"/>
        <v>0</v>
      </c>
      <c r="G299" s="37">
        <f t="shared" si="77"/>
        <v>0</v>
      </c>
      <c r="H299" s="20"/>
      <c r="I299" s="20"/>
      <c r="J299" s="20"/>
      <c r="K299" s="14">
        <f t="shared" si="65"/>
        <v>29</v>
      </c>
      <c r="L299" s="18"/>
    </row>
    <row r="300" spans="1:12" ht="15.75" x14ac:dyDescent="0.25">
      <c r="A300" s="28" t="s">
        <v>165</v>
      </c>
      <c r="B300" s="21"/>
      <c r="C300" s="30">
        <f>+C301+C302</f>
        <v>5507</v>
      </c>
      <c r="D300" s="30">
        <f t="shared" ref="D300:G300" si="78">+D301+D302</f>
        <v>1380</v>
      </c>
      <c r="E300" s="30">
        <f t="shared" si="78"/>
        <v>1379</v>
      </c>
      <c r="F300" s="30">
        <f t="shared" si="78"/>
        <v>1379</v>
      </c>
      <c r="G300" s="30">
        <f t="shared" si="78"/>
        <v>1369</v>
      </c>
      <c r="H300" s="20" t="s">
        <v>297</v>
      </c>
      <c r="I300" s="20" t="s">
        <v>297</v>
      </c>
      <c r="J300" s="20" t="s">
        <v>297</v>
      </c>
      <c r="K300" s="14">
        <f t="shared" si="65"/>
        <v>5507</v>
      </c>
      <c r="L300" s="18"/>
    </row>
    <row r="301" spans="1:12" ht="15.75" x14ac:dyDescent="0.25">
      <c r="A301" s="20" t="s">
        <v>2</v>
      </c>
      <c r="B301" s="58"/>
      <c r="C301" s="37">
        <v>5231</v>
      </c>
      <c r="D301" s="37">
        <v>1310</v>
      </c>
      <c r="E301" s="37">
        <v>1310</v>
      </c>
      <c r="F301" s="20">
        <v>1310</v>
      </c>
      <c r="G301" s="38">
        <v>1301</v>
      </c>
      <c r="H301" s="20" t="s">
        <v>297</v>
      </c>
      <c r="I301" s="20" t="s">
        <v>297</v>
      </c>
      <c r="J301" s="20" t="s">
        <v>297</v>
      </c>
      <c r="K301" s="14">
        <f t="shared" si="65"/>
        <v>5231</v>
      </c>
      <c r="L301" s="18"/>
    </row>
    <row r="302" spans="1:12" ht="15.75" x14ac:dyDescent="0.25">
      <c r="A302" s="20" t="s">
        <v>57</v>
      </c>
      <c r="B302" s="58"/>
      <c r="C302" s="37">
        <v>276</v>
      </c>
      <c r="D302" s="37">
        <v>70</v>
      </c>
      <c r="E302" s="37">
        <v>69</v>
      </c>
      <c r="F302" s="20">
        <v>69</v>
      </c>
      <c r="G302" s="38">
        <v>68</v>
      </c>
      <c r="H302" s="20" t="s">
        <v>297</v>
      </c>
      <c r="I302" s="20" t="s">
        <v>297</v>
      </c>
      <c r="J302" s="20" t="s">
        <v>297</v>
      </c>
      <c r="K302" s="14">
        <f t="shared" si="65"/>
        <v>276</v>
      </c>
      <c r="L302" s="18"/>
    </row>
    <row r="303" spans="1:12" ht="15.75" x14ac:dyDescent="0.25">
      <c r="A303" s="34" t="s">
        <v>166</v>
      </c>
      <c r="B303" s="66"/>
      <c r="C303" s="83">
        <f>+C304+C305</f>
        <v>804</v>
      </c>
      <c r="D303" s="83">
        <f t="shared" ref="D303:G303" si="79">+D304+D305</f>
        <v>200</v>
      </c>
      <c r="E303" s="83">
        <f t="shared" si="79"/>
        <v>206</v>
      </c>
      <c r="F303" s="83">
        <f t="shared" si="79"/>
        <v>199</v>
      </c>
      <c r="G303" s="83">
        <f t="shared" si="79"/>
        <v>199</v>
      </c>
      <c r="H303" s="20" t="s">
        <v>297</v>
      </c>
      <c r="I303" s="20" t="s">
        <v>297</v>
      </c>
      <c r="J303" s="20" t="s">
        <v>297</v>
      </c>
      <c r="K303" s="14">
        <f t="shared" si="65"/>
        <v>804</v>
      </c>
      <c r="L303" s="18"/>
    </row>
    <row r="304" spans="1:12" ht="15.75" x14ac:dyDescent="0.25">
      <c r="A304" s="20" t="s">
        <v>2</v>
      </c>
      <c r="B304" s="58"/>
      <c r="C304" s="37">
        <v>394</v>
      </c>
      <c r="D304" s="37">
        <v>100</v>
      </c>
      <c r="E304" s="37">
        <v>96</v>
      </c>
      <c r="F304" s="20">
        <v>99</v>
      </c>
      <c r="G304" s="38">
        <v>99</v>
      </c>
      <c r="H304" s="20" t="s">
        <v>297</v>
      </c>
      <c r="I304" s="20" t="s">
        <v>297</v>
      </c>
      <c r="J304" s="20" t="s">
        <v>297</v>
      </c>
      <c r="K304" s="14">
        <f t="shared" si="65"/>
        <v>394</v>
      </c>
      <c r="L304" s="18"/>
    </row>
    <row r="305" spans="1:13" ht="15.75" x14ac:dyDescent="0.25">
      <c r="A305" s="20" t="s">
        <v>57</v>
      </c>
      <c r="B305" s="58"/>
      <c r="C305" s="37">
        <v>410</v>
      </c>
      <c r="D305" s="37">
        <v>100</v>
      </c>
      <c r="E305" s="37">
        <v>110</v>
      </c>
      <c r="F305" s="20">
        <v>100</v>
      </c>
      <c r="G305" s="38">
        <v>100</v>
      </c>
      <c r="H305" s="20" t="s">
        <v>297</v>
      </c>
      <c r="I305" s="20" t="s">
        <v>297</v>
      </c>
      <c r="J305" s="20" t="s">
        <v>297</v>
      </c>
      <c r="K305" s="14">
        <f t="shared" si="65"/>
        <v>410</v>
      </c>
      <c r="L305" s="18"/>
    </row>
    <row r="306" spans="1:13" ht="15.75" x14ac:dyDescent="0.25">
      <c r="A306" s="34" t="s">
        <v>167</v>
      </c>
      <c r="B306" s="66"/>
      <c r="C306" s="83">
        <f>+C307+C308+C309</f>
        <v>1372</v>
      </c>
      <c r="D306" s="83">
        <f t="shared" ref="D306:G306" si="80">+D307+D308+D309</f>
        <v>338</v>
      </c>
      <c r="E306" s="83">
        <f t="shared" si="80"/>
        <v>363</v>
      </c>
      <c r="F306" s="83">
        <f t="shared" si="80"/>
        <v>337</v>
      </c>
      <c r="G306" s="83">
        <f t="shared" si="80"/>
        <v>334</v>
      </c>
      <c r="H306" s="20" t="s">
        <v>297</v>
      </c>
      <c r="I306" s="20" t="s">
        <v>297</v>
      </c>
      <c r="J306" s="20" t="s">
        <v>297</v>
      </c>
      <c r="K306" s="14">
        <f t="shared" si="65"/>
        <v>1372</v>
      </c>
      <c r="L306" s="18"/>
    </row>
    <row r="307" spans="1:13" ht="15.75" x14ac:dyDescent="0.25">
      <c r="A307" s="20" t="s">
        <v>2</v>
      </c>
      <c r="B307" s="66"/>
      <c r="C307" s="37">
        <v>689</v>
      </c>
      <c r="D307" s="37">
        <v>175</v>
      </c>
      <c r="E307" s="37">
        <v>170</v>
      </c>
      <c r="F307" s="20">
        <v>174</v>
      </c>
      <c r="G307" s="38">
        <v>170</v>
      </c>
      <c r="H307" s="20" t="s">
        <v>297</v>
      </c>
      <c r="I307" s="20" t="s">
        <v>297</v>
      </c>
      <c r="J307" s="20" t="s">
        <v>297</v>
      </c>
      <c r="K307" s="14">
        <f t="shared" si="65"/>
        <v>689</v>
      </c>
      <c r="L307" s="18"/>
    </row>
    <row r="308" spans="1:13" ht="15.75" x14ac:dyDescent="0.25">
      <c r="A308" s="20" t="s">
        <v>57</v>
      </c>
      <c r="B308" s="66"/>
      <c r="C308" s="37">
        <v>654</v>
      </c>
      <c r="D308" s="37">
        <v>163</v>
      </c>
      <c r="E308" s="37">
        <v>164</v>
      </c>
      <c r="F308" s="20">
        <v>163</v>
      </c>
      <c r="G308" s="38">
        <v>164</v>
      </c>
      <c r="H308" s="20" t="s">
        <v>297</v>
      </c>
      <c r="I308" s="20" t="s">
        <v>297</v>
      </c>
      <c r="J308" s="20" t="s">
        <v>297</v>
      </c>
      <c r="K308" s="14">
        <f t="shared" si="65"/>
        <v>654</v>
      </c>
      <c r="L308" s="18"/>
    </row>
    <row r="309" spans="1:13" ht="15.75" x14ac:dyDescent="0.25">
      <c r="A309" s="20" t="s">
        <v>192</v>
      </c>
      <c r="B309" s="66"/>
      <c r="C309" s="37">
        <v>29</v>
      </c>
      <c r="D309" s="37">
        <v>0</v>
      </c>
      <c r="E309" s="37">
        <v>29</v>
      </c>
      <c r="F309" s="20">
        <v>0</v>
      </c>
      <c r="G309" s="38">
        <v>0</v>
      </c>
      <c r="H309" s="20"/>
      <c r="I309" s="20"/>
      <c r="J309" s="20"/>
      <c r="K309" s="14">
        <f t="shared" si="65"/>
        <v>29</v>
      </c>
      <c r="L309" s="18"/>
    </row>
    <row r="310" spans="1:13" ht="15.75" x14ac:dyDescent="0.25">
      <c r="A310" s="34" t="s">
        <v>113</v>
      </c>
      <c r="B310" s="64" t="s">
        <v>108</v>
      </c>
      <c r="C310" s="83">
        <f>+C311+C312+C313+C314+C315+C316</f>
        <v>28803</v>
      </c>
      <c r="D310" s="83">
        <f t="shared" ref="D310:J310" si="81">+D311+D312+D313+D314+D315+D316</f>
        <v>11513</v>
      </c>
      <c r="E310" s="83">
        <f t="shared" si="81"/>
        <v>8355</v>
      </c>
      <c r="F310" s="83">
        <f t="shared" si="81"/>
        <v>5010</v>
      </c>
      <c r="G310" s="83">
        <f t="shared" si="81"/>
        <v>3925</v>
      </c>
      <c r="H310" s="83">
        <f t="shared" si="81"/>
        <v>31496</v>
      </c>
      <c r="I310" s="83">
        <f t="shared" si="81"/>
        <v>32135</v>
      </c>
      <c r="J310" s="83">
        <f t="shared" si="81"/>
        <v>29111</v>
      </c>
      <c r="K310" s="14">
        <f t="shared" si="65"/>
        <v>28803</v>
      </c>
      <c r="L310" s="18"/>
    </row>
    <row r="311" spans="1:13" ht="15.75" x14ac:dyDescent="0.25">
      <c r="A311" s="28" t="s">
        <v>2</v>
      </c>
      <c r="B311" s="21" t="s">
        <v>109</v>
      </c>
      <c r="C311" s="30">
        <f t="shared" ref="C311:J311" si="82">+C398+C436+C440</f>
        <v>9791</v>
      </c>
      <c r="D311" s="30">
        <f t="shared" si="82"/>
        <v>2490</v>
      </c>
      <c r="E311" s="30">
        <f t="shared" si="82"/>
        <v>2557</v>
      </c>
      <c r="F311" s="30">
        <f t="shared" si="82"/>
        <v>2425</v>
      </c>
      <c r="G311" s="30">
        <f t="shared" si="82"/>
        <v>2319</v>
      </c>
      <c r="H311" s="30">
        <f t="shared" si="82"/>
        <v>9500</v>
      </c>
      <c r="I311" s="30">
        <f t="shared" si="82"/>
        <v>9500</v>
      </c>
      <c r="J311" s="30">
        <f t="shared" si="82"/>
        <v>9500</v>
      </c>
      <c r="K311" s="14">
        <f t="shared" si="65"/>
        <v>9791</v>
      </c>
      <c r="L311" s="18"/>
    </row>
    <row r="312" spans="1:13" ht="15.75" x14ac:dyDescent="0.25">
      <c r="A312" s="28" t="s">
        <v>171</v>
      </c>
      <c r="B312" s="21" t="s">
        <v>110</v>
      </c>
      <c r="C312" s="30">
        <f t="shared" ref="C312:J312" si="83">+C318+C399+C403+C413+C430+C437+C441</f>
        <v>12538</v>
      </c>
      <c r="D312" s="30">
        <f t="shared" si="83"/>
        <v>4522</v>
      </c>
      <c r="E312" s="30">
        <f t="shared" si="83"/>
        <v>3845</v>
      </c>
      <c r="F312" s="30">
        <f t="shared" si="83"/>
        <v>2575</v>
      </c>
      <c r="G312" s="30">
        <f t="shared" si="83"/>
        <v>1596</v>
      </c>
      <c r="H312" s="30">
        <f t="shared" si="83"/>
        <v>11400</v>
      </c>
      <c r="I312" s="30">
        <f t="shared" si="83"/>
        <v>11400</v>
      </c>
      <c r="J312" s="30">
        <f t="shared" si="83"/>
        <v>11400</v>
      </c>
      <c r="K312" s="14">
        <f t="shared" si="65"/>
        <v>12538</v>
      </c>
      <c r="L312" s="18"/>
    </row>
    <row r="313" spans="1:13" ht="15.75" x14ac:dyDescent="0.25">
      <c r="A313" s="34" t="s">
        <v>205</v>
      </c>
      <c r="B313" s="21" t="s">
        <v>209</v>
      </c>
      <c r="C313" s="30">
        <f>C400</f>
        <v>45</v>
      </c>
      <c r="D313" s="30">
        <f t="shared" ref="D313:J313" si="84">D400</f>
        <v>15</v>
      </c>
      <c r="E313" s="30">
        <f t="shared" si="84"/>
        <v>10</v>
      </c>
      <c r="F313" s="30">
        <f t="shared" si="84"/>
        <v>10</v>
      </c>
      <c r="G313" s="30">
        <f t="shared" si="84"/>
        <v>10</v>
      </c>
      <c r="H313" s="30">
        <f t="shared" si="84"/>
        <v>60</v>
      </c>
      <c r="I313" s="30">
        <f t="shared" si="84"/>
        <v>60</v>
      </c>
      <c r="J313" s="30">
        <f t="shared" si="84"/>
        <v>60</v>
      </c>
      <c r="K313" s="14">
        <f t="shared" si="65"/>
        <v>45</v>
      </c>
      <c r="L313" s="18"/>
    </row>
    <row r="314" spans="1:13" ht="15.75" x14ac:dyDescent="0.25">
      <c r="A314" s="34" t="s">
        <v>492</v>
      </c>
      <c r="B314" s="21" t="s">
        <v>491</v>
      </c>
      <c r="C314" s="30">
        <f>C342</f>
        <v>101</v>
      </c>
      <c r="D314" s="30">
        <f t="shared" ref="D314:J314" si="85">D342</f>
        <v>101</v>
      </c>
      <c r="E314" s="30">
        <f t="shared" si="85"/>
        <v>0</v>
      </c>
      <c r="F314" s="30">
        <f t="shared" si="85"/>
        <v>0</v>
      </c>
      <c r="G314" s="30">
        <f t="shared" si="85"/>
        <v>0</v>
      </c>
      <c r="H314" s="30">
        <f t="shared" si="85"/>
        <v>0</v>
      </c>
      <c r="I314" s="30">
        <f t="shared" si="85"/>
        <v>0</v>
      </c>
      <c r="J314" s="30">
        <f t="shared" si="85"/>
        <v>0</v>
      </c>
      <c r="K314" s="14">
        <f t="shared" si="65"/>
        <v>101</v>
      </c>
      <c r="L314" s="18"/>
    </row>
    <row r="315" spans="1:13" ht="15.75" x14ac:dyDescent="0.25">
      <c r="A315" s="28" t="s">
        <v>5</v>
      </c>
      <c r="B315" s="21" t="s">
        <v>111</v>
      </c>
      <c r="C315" s="29">
        <f>+C360+C401+C424+C442+C443+C438+C432+C407</f>
        <v>6328</v>
      </c>
      <c r="D315" s="29">
        <f>+D360+D401+D424+D442+D443+D438+D432+D407</f>
        <v>4385</v>
      </c>
      <c r="E315" s="29">
        <f>+E360+E401+E424+E442+E443+E438+E432+E407</f>
        <v>1943</v>
      </c>
      <c r="F315" s="29">
        <f>+F360+F401+F424+F442+F443+F438+F432+F407</f>
        <v>0</v>
      </c>
      <c r="G315" s="29">
        <f>+G360+G401+G424+G442+G443+G438+G432+G407</f>
        <v>0</v>
      </c>
      <c r="H315" s="29">
        <v>9861</v>
      </c>
      <c r="I315" s="29">
        <v>10500</v>
      </c>
      <c r="J315" s="29">
        <v>7476</v>
      </c>
      <c r="K315" s="14">
        <f t="shared" si="65"/>
        <v>6328</v>
      </c>
      <c r="L315" s="18"/>
      <c r="M315" s="4"/>
    </row>
    <row r="316" spans="1:13" ht="15.75" x14ac:dyDescent="0.25">
      <c r="A316" s="28" t="s">
        <v>141</v>
      </c>
      <c r="B316" s="21" t="s">
        <v>142</v>
      </c>
      <c r="C316" s="30">
        <f>C411</f>
        <v>0</v>
      </c>
      <c r="D316" s="30">
        <f t="shared" ref="D316:G316" si="86">D411</f>
        <v>0</v>
      </c>
      <c r="E316" s="30">
        <f t="shared" si="86"/>
        <v>0</v>
      </c>
      <c r="F316" s="30">
        <f t="shared" si="86"/>
        <v>0</v>
      </c>
      <c r="G316" s="30">
        <f t="shared" si="86"/>
        <v>0</v>
      </c>
      <c r="H316" s="30">
        <f>H411</f>
        <v>675</v>
      </c>
      <c r="I316" s="30">
        <f>I411</f>
        <v>675</v>
      </c>
      <c r="J316" s="30">
        <f>J411</f>
        <v>675</v>
      </c>
      <c r="K316" s="14">
        <f t="shared" si="65"/>
        <v>0</v>
      </c>
      <c r="L316" s="18"/>
      <c r="M316" s="4"/>
    </row>
    <row r="317" spans="1:13" ht="15.75" x14ac:dyDescent="0.25">
      <c r="A317" s="28" t="s">
        <v>114</v>
      </c>
      <c r="B317" s="21" t="s">
        <v>112</v>
      </c>
      <c r="C317" s="30">
        <f>+C318+C360</f>
        <v>4077</v>
      </c>
      <c r="D317" s="30">
        <f>+D318+D360</f>
        <v>2306</v>
      </c>
      <c r="E317" s="30">
        <f>+E318+E360</f>
        <v>1586</v>
      </c>
      <c r="F317" s="30">
        <f>+F318+F360</f>
        <v>145</v>
      </c>
      <c r="G317" s="30">
        <f>+G318+G360</f>
        <v>40</v>
      </c>
      <c r="H317" s="20">
        <v>0</v>
      </c>
      <c r="I317" s="20">
        <v>0</v>
      </c>
      <c r="J317" s="20">
        <v>0</v>
      </c>
      <c r="K317" s="14">
        <f t="shared" si="65"/>
        <v>4077</v>
      </c>
      <c r="L317" s="18"/>
    </row>
    <row r="318" spans="1:13" ht="15.75" x14ac:dyDescent="0.25">
      <c r="A318" s="28" t="s">
        <v>45</v>
      </c>
      <c r="B318" s="21" t="s">
        <v>115</v>
      </c>
      <c r="C318" s="30">
        <f>+C319+C320+C321+C322+C323+C324+C325+C327+C328+C329+C330+C331+C332+C333+C334+C335+C336+C337+C338+C339+C340+C341</f>
        <v>1196</v>
      </c>
      <c r="D318" s="30">
        <f t="shared" ref="D318:G318" si="87">+D319+D320+D321+D322+D323+D324+D325+D327+D328+D329+D330+D331+D332+D333+D334+D335+D336+D337+D338+D339+D340+D341</f>
        <v>571</v>
      </c>
      <c r="E318" s="30">
        <f t="shared" si="87"/>
        <v>440</v>
      </c>
      <c r="F318" s="30">
        <f t="shared" si="87"/>
        <v>145</v>
      </c>
      <c r="G318" s="30">
        <f t="shared" si="87"/>
        <v>40</v>
      </c>
      <c r="H318" s="30">
        <v>0</v>
      </c>
      <c r="I318" s="20">
        <v>0</v>
      </c>
      <c r="J318" s="20">
        <v>0</v>
      </c>
      <c r="K318" s="14">
        <f t="shared" si="65"/>
        <v>1196</v>
      </c>
      <c r="L318" s="18"/>
    </row>
    <row r="319" spans="1:13" ht="15.75" x14ac:dyDescent="0.25">
      <c r="A319" s="20" t="s">
        <v>228</v>
      </c>
      <c r="B319" s="58"/>
      <c r="C319" s="37">
        <v>10</v>
      </c>
      <c r="D319" s="37">
        <v>5</v>
      </c>
      <c r="E319" s="37">
        <v>5</v>
      </c>
      <c r="F319" s="20">
        <v>0</v>
      </c>
      <c r="G319" s="38">
        <v>0</v>
      </c>
      <c r="H319" s="20" t="s">
        <v>297</v>
      </c>
      <c r="I319" s="20" t="s">
        <v>297</v>
      </c>
      <c r="J319" s="20" t="s">
        <v>297</v>
      </c>
      <c r="K319" s="14">
        <f t="shared" si="65"/>
        <v>10</v>
      </c>
      <c r="L319" s="18"/>
    </row>
    <row r="320" spans="1:13" ht="15.75" x14ac:dyDescent="0.25">
      <c r="A320" s="20" t="s">
        <v>249</v>
      </c>
      <c r="B320" s="58"/>
      <c r="C320" s="37">
        <v>40</v>
      </c>
      <c r="D320" s="37">
        <v>10</v>
      </c>
      <c r="E320" s="37">
        <v>10</v>
      </c>
      <c r="F320" s="20">
        <v>10</v>
      </c>
      <c r="G320" s="38">
        <v>10</v>
      </c>
      <c r="H320" s="20" t="s">
        <v>297</v>
      </c>
      <c r="I320" s="20" t="s">
        <v>297</v>
      </c>
      <c r="J320" s="20" t="s">
        <v>297</v>
      </c>
      <c r="K320" s="14">
        <f t="shared" si="65"/>
        <v>40</v>
      </c>
      <c r="L320" s="18"/>
    </row>
    <row r="321" spans="1:12" ht="15.75" x14ac:dyDescent="0.25">
      <c r="A321" s="20" t="s">
        <v>319</v>
      </c>
      <c r="B321" s="58"/>
      <c r="C321" s="37">
        <v>100</v>
      </c>
      <c r="D321" s="37">
        <v>50</v>
      </c>
      <c r="E321" s="37">
        <v>50</v>
      </c>
      <c r="F321" s="20">
        <v>0</v>
      </c>
      <c r="G321" s="38">
        <v>0</v>
      </c>
      <c r="H321" s="20" t="s">
        <v>297</v>
      </c>
      <c r="I321" s="20" t="s">
        <v>297</v>
      </c>
      <c r="J321" s="20" t="s">
        <v>297</v>
      </c>
      <c r="K321" s="14">
        <f t="shared" si="65"/>
        <v>100</v>
      </c>
      <c r="L321" s="18"/>
    </row>
    <row r="322" spans="1:12" ht="15.75" x14ac:dyDescent="0.25">
      <c r="A322" s="20" t="s">
        <v>230</v>
      </c>
      <c r="B322" s="58"/>
      <c r="C322" s="37">
        <v>130</v>
      </c>
      <c r="D322" s="37">
        <v>40</v>
      </c>
      <c r="E322" s="37">
        <v>50</v>
      </c>
      <c r="F322" s="20">
        <v>40</v>
      </c>
      <c r="G322" s="38">
        <v>0</v>
      </c>
      <c r="H322" s="20" t="s">
        <v>297</v>
      </c>
      <c r="I322" s="20" t="s">
        <v>297</v>
      </c>
      <c r="J322" s="20" t="s">
        <v>297</v>
      </c>
      <c r="K322" s="14">
        <f t="shared" si="65"/>
        <v>130</v>
      </c>
      <c r="L322" s="18"/>
    </row>
    <row r="323" spans="1:12" ht="15.75" x14ac:dyDescent="0.25">
      <c r="A323" s="71" t="s">
        <v>242</v>
      </c>
      <c r="B323" s="96"/>
      <c r="C323" s="70">
        <v>120</v>
      </c>
      <c r="D323" s="70">
        <v>40</v>
      </c>
      <c r="E323" s="70">
        <v>40</v>
      </c>
      <c r="F323" s="71">
        <v>40</v>
      </c>
      <c r="G323" s="72">
        <v>0</v>
      </c>
      <c r="H323" s="71"/>
      <c r="I323" s="71"/>
      <c r="J323" s="71"/>
      <c r="K323" s="14">
        <f t="shared" si="65"/>
        <v>120</v>
      </c>
      <c r="L323" s="18"/>
    </row>
    <row r="324" spans="1:12" ht="31.5" x14ac:dyDescent="0.25">
      <c r="A324" s="82" t="s">
        <v>231</v>
      </c>
      <c r="B324" s="96"/>
      <c r="C324" s="70">
        <v>150</v>
      </c>
      <c r="D324" s="70">
        <v>100</v>
      </c>
      <c r="E324" s="70">
        <v>50</v>
      </c>
      <c r="F324" s="71">
        <v>0</v>
      </c>
      <c r="G324" s="72">
        <v>0</v>
      </c>
      <c r="H324" s="71" t="s">
        <v>297</v>
      </c>
      <c r="I324" s="71" t="s">
        <v>297</v>
      </c>
      <c r="J324" s="71" t="s">
        <v>297</v>
      </c>
      <c r="K324" s="14">
        <f t="shared" si="65"/>
        <v>150</v>
      </c>
      <c r="L324" s="18"/>
    </row>
    <row r="325" spans="1:12" ht="15.75" x14ac:dyDescent="0.25">
      <c r="A325" s="71" t="s">
        <v>358</v>
      </c>
      <c r="B325" s="96"/>
      <c r="C325" s="70">
        <v>10</v>
      </c>
      <c r="D325" s="70">
        <v>10</v>
      </c>
      <c r="E325" s="70">
        <v>0</v>
      </c>
      <c r="F325" s="71">
        <v>0</v>
      </c>
      <c r="G325" s="71">
        <v>0</v>
      </c>
      <c r="H325" s="71"/>
      <c r="I325" s="71"/>
      <c r="J325" s="71"/>
      <c r="K325" s="14">
        <f t="shared" si="65"/>
        <v>10</v>
      </c>
      <c r="L325" s="18"/>
    </row>
    <row r="326" spans="1:12" ht="15.75" x14ac:dyDescent="0.25">
      <c r="A326" s="40" t="s">
        <v>359</v>
      </c>
      <c r="B326" s="66"/>
      <c r="C326" s="73"/>
      <c r="D326" s="73"/>
      <c r="E326" s="73"/>
      <c r="F326" s="40"/>
      <c r="G326" s="40"/>
      <c r="H326" s="40"/>
      <c r="I326" s="40"/>
      <c r="J326" s="40"/>
      <c r="K326" s="14">
        <f t="shared" si="65"/>
        <v>0</v>
      </c>
      <c r="L326" s="18"/>
    </row>
    <row r="327" spans="1:12" ht="15.75" x14ac:dyDescent="0.25">
      <c r="A327" s="20" t="s">
        <v>229</v>
      </c>
      <c r="B327" s="66"/>
      <c r="C327" s="73">
        <v>40</v>
      </c>
      <c r="D327" s="73">
        <v>10</v>
      </c>
      <c r="E327" s="73">
        <v>20</v>
      </c>
      <c r="F327" s="40">
        <v>10</v>
      </c>
      <c r="G327" s="74">
        <v>0</v>
      </c>
      <c r="H327" s="40" t="s">
        <v>297</v>
      </c>
      <c r="I327" s="40" t="s">
        <v>297</v>
      </c>
      <c r="J327" s="40" t="s">
        <v>297</v>
      </c>
      <c r="K327" s="14">
        <f t="shared" si="65"/>
        <v>40</v>
      </c>
      <c r="L327" s="18"/>
    </row>
    <row r="328" spans="1:12" ht="15.75" x14ac:dyDescent="0.25">
      <c r="A328" s="20" t="s">
        <v>232</v>
      </c>
      <c r="B328" s="58"/>
      <c r="C328" s="37">
        <v>40</v>
      </c>
      <c r="D328" s="37">
        <v>10</v>
      </c>
      <c r="E328" s="37">
        <v>10</v>
      </c>
      <c r="F328" s="20">
        <v>10</v>
      </c>
      <c r="G328" s="38">
        <v>10</v>
      </c>
      <c r="H328" s="20" t="s">
        <v>297</v>
      </c>
      <c r="I328" s="20" t="s">
        <v>297</v>
      </c>
      <c r="J328" s="20" t="s">
        <v>297</v>
      </c>
      <c r="K328" s="14">
        <f t="shared" si="65"/>
        <v>40</v>
      </c>
      <c r="L328" s="18"/>
    </row>
    <row r="329" spans="1:12" ht="15.75" x14ac:dyDescent="0.25">
      <c r="A329" s="20" t="s">
        <v>244</v>
      </c>
      <c r="B329" s="58"/>
      <c r="C329" s="37">
        <v>40</v>
      </c>
      <c r="D329" s="37">
        <v>20</v>
      </c>
      <c r="E329" s="37">
        <v>20</v>
      </c>
      <c r="F329" s="20">
        <v>0</v>
      </c>
      <c r="G329" s="38">
        <v>0</v>
      </c>
      <c r="H329" s="20" t="s">
        <v>297</v>
      </c>
      <c r="I329" s="20" t="s">
        <v>297</v>
      </c>
      <c r="J329" s="20" t="s">
        <v>297</v>
      </c>
      <c r="K329" s="14">
        <f t="shared" si="65"/>
        <v>40</v>
      </c>
      <c r="L329" s="18"/>
    </row>
    <row r="330" spans="1:12" ht="47.25" x14ac:dyDescent="0.25">
      <c r="A330" s="134" t="s">
        <v>484</v>
      </c>
      <c r="B330" s="115"/>
      <c r="C330" s="37">
        <v>35</v>
      </c>
      <c r="D330" s="37">
        <v>15</v>
      </c>
      <c r="E330" s="37">
        <v>15</v>
      </c>
      <c r="F330" s="20">
        <v>5</v>
      </c>
      <c r="G330" s="38">
        <v>0</v>
      </c>
      <c r="H330" s="20"/>
      <c r="I330" s="20"/>
      <c r="J330" s="20"/>
      <c r="K330" s="14">
        <f t="shared" ref="K330:K393" si="88">+D330+E330+F330+G330</f>
        <v>35</v>
      </c>
      <c r="L330" s="18"/>
    </row>
    <row r="331" spans="1:12" ht="15.75" x14ac:dyDescent="0.25">
      <c r="A331" s="149" t="s">
        <v>473</v>
      </c>
      <c r="B331" s="150"/>
      <c r="C331" s="37">
        <v>30</v>
      </c>
      <c r="D331" s="37">
        <v>30</v>
      </c>
      <c r="E331" s="37">
        <v>0</v>
      </c>
      <c r="F331" s="20">
        <v>0</v>
      </c>
      <c r="G331" s="38">
        <v>0</v>
      </c>
      <c r="H331" s="20"/>
      <c r="I331" s="20"/>
      <c r="J331" s="20"/>
      <c r="K331" s="14">
        <f t="shared" si="88"/>
        <v>30</v>
      </c>
      <c r="L331" s="18"/>
    </row>
    <row r="332" spans="1:12" ht="15.75" x14ac:dyDescent="0.25">
      <c r="A332" s="141" t="s">
        <v>474</v>
      </c>
      <c r="B332" s="142"/>
      <c r="C332" s="37">
        <v>10</v>
      </c>
      <c r="D332" s="37">
        <v>10</v>
      </c>
      <c r="E332" s="37">
        <v>0</v>
      </c>
      <c r="F332" s="20">
        <v>0</v>
      </c>
      <c r="G332" s="38">
        <v>0</v>
      </c>
      <c r="H332" s="20"/>
      <c r="I332" s="20"/>
      <c r="J332" s="20"/>
      <c r="K332" s="14">
        <f t="shared" si="88"/>
        <v>10</v>
      </c>
      <c r="L332" s="18"/>
    </row>
    <row r="333" spans="1:12" ht="15.75" x14ac:dyDescent="0.25">
      <c r="A333" s="128" t="s">
        <v>475</v>
      </c>
      <c r="B333" s="22"/>
      <c r="C333" s="37">
        <v>80</v>
      </c>
      <c r="D333" s="37">
        <v>20</v>
      </c>
      <c r="E333" s="37">
        <v>20</v>
      </c>
      <c r="F333" s="20">
        <v>20</v>
      </c>
      <c r="G333" s="38">
        <v>20</v>
      </c>
      <c r="H333" s="20"/>
      <c r="I333" s="20"/>
      <c r="J333" s="20"/>
      <c r="K333" s="14">
        <f t="shared" si="88"/>
        <v>80</v>
      </c>
      <c r="L333" s="18"/>
    </row>
    <row r="334" spans="1:12" ht="15.75" x14ac:dyDescent="0.25">
      <c r="A334" s="129" t="s">
        <v>476</v>
      </c>
      <c r="B334" s="129"/>
      <c r="C334" s="37">
        <v>60</v>
      </c>
      <c r="D334" s="37">
        <v>40</v>
      </c>
      <c r="E334" s="37">
        <v>20</v>
      </c>
      <c r="F334" s="20">
        <v>0</v>
      </c>
      <c r="G334" s="38">
        <v>0</v>
      </c>
      <c r="H334" s="20"/>
      <c r="I334" s="20"/>
      <c r="J334" s="20"/>
      <c r="K334" s="14">
        <f t="shared" si="88"/>
        <v>60</v>
      </c>
      <c r="L334" s="18"/>
    </row>
    <row r="335" spans="1:12" ht="15.75" x14ac:dyDescent="0.25">
      <c r="A335" s="129" t="s">
        <v>477</v>
      </c>
      <c r="B335" s="129"/>
      <c r="C335" s="37">
        <v>100</v>
      </c>
      <c r="D335" s="37">
        <v>0</v>
      </c>
      <c r="E335" s="37">
        <v>100</v>
      </c>
      <c r="F335" s="20">
        <v>0</v>
      </c>
      <c r="G335" s="38">
        <v>0</v>
      </c>
      <c r="H335" s="20"/>
      <c r="I335" s="20"/>
      <c r="J335" s="20"/>
      <c r="K335" s="14">
        <f t="shared" si="88"/>
        <v>100</v>
      </c>
      <c r="L335" s="18"/>
    </row>
    <row r="336" spans="1:12" ht="31.5" x14ac:dyDescent="0.25">
      <c r="A336" s="25" t="s">
        <v>478</v>
      </c>
      <c r="B336" s="25"/>
      <c r="C336" s="37">
        <v>10</v>
      </c>
      <c r="D336" s="37">
        <v>0</v>
      </c>
      <c r="E336" s="37">
        <v>10</v>
      </c>
      <c r="F336" s="20">
        <v>0</v>
      </c>
      <c r="G336" s="38">
        <v>0</v>
      </c>
      <c r="H336" s="20"/>
      <c r="I336" s="20"/>
      <c r="J336" s="20"/>
      <c r="K336" s="14">
        <f t="shared" si="88"/>
        <v>10</v>
      </c>
      <c r="L336" s="18"/>
    </row>
    <row r="337" spans="1:12" ht="31.5" x14ac:dyDescent="0.25">
      <c r="A337" s="130" t="s">
        <v>479</v>
      </c>
      <c r="B337" s="131"/>
      <c r="C337" s="37">
        <v>20</v>
      </c>
      <c r="D337" s="37">
        <v>10</v>
      </c>
      <c r="E337" s="37">
        <v>10</v>
      </c>
      <c r="F337" s="20">
        <v>0</v>
      </c>
      <c r="G337" s="38">
        <v>0</v>
      </c>
      <c r="H337" s="20"/>
      <c r="I337" s="20"/>
      <c r="J337" s="20"/>
      <c r="K337" s="14">
        <f t="shared" si="88"/>
        <v>20</v>
      </c>
      <c r="L337" s="18"/>
    </row>
    <row r="338" spans="1:12" ht="15.75" x14ac:dyDescent="0.25">
      <c r="A338" s="132" t="s">
        <v>480</v>
      </c>
      <c r="B338" s="132"/>
      <c r="C338" s="37">
        <v>81</v>
      </c>
      <c r="D338" s="37">
        <v>81</v>
      </c>
      <c r="E338" s="37">
        <v>0</v>
      </c>
      <c r="F338" s="20">
        <v>0</v>
      </c>
      <c r="G338" s="38">
        <v>0</v>
      </c>
      <c r="H338" s="20"/>
      <c r="I338" s="20"/>
      <c r="J338" s="20"/>
      <c r="K338" s="14">
        <f t="shared" si="88"/>
        <v>81</v>
      </c>
      <c r="L338" s="18"/>
    </row>
    <row r="339" spans="1:12" ht="15.75" x14ac:dyDescent="0.25">
      <c r="A339" s="132" t="s">
        <v>481</v>
      </c>
      <c r="B339" s="132"/>
      <c r="C339" s="37">
        <v>50</v>
      </c>
      <c r="D339" s="37">
        <v>50</v>
      </c>
      <c r="E339" s="37">
        <v>0</v>
      </c>
      <c r="F339" s="20">
        <v>0</v>
      </c>
      <c r="G339" s="38">
        <v>0</v>
      </c>
      <c r="H339" s="20"/>
      <c r="I339" s="20"/>
      <c r="J339" s="20"/>
      <c r="K339" s="14">
        <f t="shared" si="88"/>
        <v>50</v>
      </c>
      <c r="L339" s="18"/>
    </row>
    <row r="340" spans="1:12" ht="15.75" x14ac:dyDescent="0.25">
      <c r="A340" s="132" t="s">
        <v>482</v>
      </c>
      <c r="B340" s="132"/>
      <c r="C340" s="37">
        <v>10</v>
      </c>
      <c r="D340" s="37">
        <v>10</v>
      </c>
      <c r="E340" s="37">
        <v>0</v>
      </c>
      <c r="F340" s="20">
        <v>0</v>
      </c>
      <c r="G340" s="38">
        <v>0</v>
      </c>
      <c r="H340" s="20"/>
      <c r="I340" s="20"/>
      <c r="J340" s="20"/>
      <c r="K340" s="14">
        <f t="shared" si="88"/>
        <v>10</v>
      </c>
      <c r="L340" s="18"/>
    </row>
    <row r="341" spans="1:12" ht="15.75" x14ac:dyDescent="0.25">
      <c r="A341" s="133" t="s">
        <v>483</v>
      </c>
      <c r="B341" s="132"/>
      <c r="C341" s="37">
        <v>30</v>
      </c>
      <c r="D341" s="37">
        <v>10</v>
      </c>
      <c r="E341" s="37">
        <v>10</v>
      </c>
      <c r="F341" s="20">
        <v>10</v>
      </c>
      <c r="G341" s="38">
        <v>0</v>
      </c>
      <c r="H341" s="20"/>
      <c r="I341" s="20"/>
      <c r="J341" s="20"/>
      <c r="K341" s="14">
        <f t="shared" si="88"/>
        <v>30</v>
      </c>
      <c r="L341" s="18"/>
    </row>
    <row r="342" spans="1:12" ht="15.75" x14ac:dyDescent="0.25">
      <c r="A342" s="28" t="s">
        <v>419</v>
      </c>
      <c r="B342" s="119" t="s">
        <v>420</v>
      </c>
      <c r="C342" s="30">
        <f>+C343+C344+C345+C346+C347+C348+C349+C350+C351+C352+C353+C354+C355+C356+C357+C358+C359</f>
        <v>101</v>
      </c>
      <c r="D342" s="30">
        <f t="shared" ref="D342:G342" si="89">+D343+D344+D345+D346+D347+D348+D349+D350+D351+D352+D353+D354+D355+D356+D357+D358+D359</f>
        <v>101</v>
      </c>
      <c r="E342" s="30">
        <f t="shared" si="89"/>
        <v>0</v>
      </c>
      <c r="F342" s="30">
        <f t="shared" si="89"/>
        <v>0</v>
      </c>
      <c r="G342" s="30">
        <f t="shared" si="89"/>
        <v>0</v>
      </c>
      <c r="H342" s="20"/>
      <c r="I342" s="20"/>
      <c r="J342" s="20"/>
      <c r="K342" s="14">
        <f t="shared" si="88"/>
        <v>101</v>
      </c>
      <c r="L342" s="18"/>
    </row>
    <row r="343" spans="1:12" ht="24" customHeight="1" x14ac:dyDescent="0.25">
      <c r="A343" s="24" t="s">
        <v>398</v>
      </c>
      <c r="B343" s="115"/>
      <c r="C343" s="37">
        <v>5</v>
      </c>
      <c r="D343" s="37">
        <v>5</v>
      </c>
      <c r="E343" s="37">
        <v>0</v>
      </c>
      <c r="F343" s="20">
        <v>0</v>
      </c>
      <c r="G343" s="38">
        <v>0</v>
      </c>
      <c r="H343" s="20"/>
      <c r="I343" s="20"/>
      <c r="J343" s="20"/>
      <c r="K343" s="14">
        <f t="shared" si="88"/>
        <v>5</v>
      </c>
      <c r="L343" s="18"/>
    </row>
    <row r="344" spans="1:12" ht="31.5" x14ac:dyDescent="0.25">
      <c r="A344" s="25" t="s">
        <v>399</v>
      </c>
      <c r="B344" s="116"/>
      <c r="C344" s="114">
        <v>5</v>
      </c>
      <c r="D344" s="37">
        <v>5</v>
      </c>
      <c r="E344" s="37">
        <v>0</v>
      </c>
      <c r="F344" s="20">
        <v>0</v>
      </c>
      <c r="G344" s="38">
        <v>0</v>
      </c>
      <c r="H344" s="20"/>
      <c r="I344" s="20"/>
      <c r="J344" s="20"/>
      <c r="K344" s="14">
        <f t="shared" si="88"/>
        <v>5</v>
      </c>
      <c r="L344" s="18"/>
    </row>
    <row r="345" spans="1:12" ht="31.5" x14ac:dyDescent="0.25">
      <c r="A345" s="25" t="s">
        <v>397</v>
      </c>
      <c r="B345" s="115"/>
      <c r="C345" s="37">
        <v>21</v>
      </c>
      <c r="D345" s="37">
        <v>21</v>
      </c>
      <c r="E345" s="37">
        <v>0</v>
      </c>
      <c r="F345" s="20">
        <v>0</v>
      </c>
      <c r="G345" s="38">
        <v>0</v>
      </c>
      <c r="H345" s="20"/>
      <c r="I345" s="20"/>
      <c r="J345" s="20"/>
      <c r="K345" s="14">
        <f t="shared" si="88"/>
        <v>21</v>
      </c>
      <c r="L345" s="18"/>
    </row>
    <row r="346" spans="1:12" ht="31.5" x14ac:dyDescent="0.25">
      <c r="A346" s="25" t="s">
        <v>400</v>
      </c>
      <c r="B346" s="116"/>
      <c r="C346" s="114">
        <v>5</v>
      </c>
      <c r="D346" s="37">
        <v>5</v>
      </c>
      <c r="E346" s="37">
        <v>0</v>
      </c>
      <c r="F346" s="20">
        <v>0</v>
      </c>
      <c r="G346" s="38">
        <v>0</v>
      </c>
      <c r="H346" s="20"/>
      <c r="I346" s="20"/>
      <c r="J346" s="20"/>
      <c r="K346" s="14">
        <f t="shared" si="88"/>
        <v>5</v>
      </c>
      <c r="L346" s="18"/>
    </row>
    <row r="347" spans="1:12" ht="15.75" x14ac:dyDescent="0.25">
      <c r="A347" s="20" t="s">
        <v>401</v>
      </c>
      <c r="B347" s="115"/>
      <c r="C347" s="37">
        <v>5</v>
      </c>
      <c r="D347" s="37">
        <v>5</v>
      </c>
      <c r="E347" s="37">
        <v>0</v>
      </c>
      <c r="F347" s="20">
        <v>0</v>
      </c>
      <c r="G347" s="38">
        <v>0</v>
      </c>
      <c r="H347" s="20"/>
      <c r="I347" s="20"/>
      <c r="J347" s="20"/>
      <c r="K347" s="14">
        <f t="shared" si="88"/>
        <v>5</v>
      </c>
      <c r="L347" s="18"/>
    </row>
    <row r="348" spans="1:12" ht="31.5" x14ac:dyDescent="0.25">
      <c r="A348" s="24" t="s">
        <v>402</v>
      </c>
      <c r="B348" s="115"/>
      <c r="C348" s="37">
        <v>5</v>
      </c>
      <c r="D348" s="37">
        <v>5</v>
      </c>
      <c r="E348" s="37">
        <v>0</v>
      </c>
      <c r="F348" s="20">
        <v>0</v>
      </c>
      <c r="G348" s="38">
        <v>0</v>
      </c>
      <c r="H348" s="20"/>
      <c r="I348" s="20"/>
      <c r="J348" s="20"/>
      <c r="K348" s="14">
        <f t="shared" si="88"/>
        <v>5</v>
      </c>
      <c r="L348" s="18"/>
    </row>
    <row r="349" spans="1:12" ht="31.5" x14ac:dyDescent="0.25">
      <c r="A349" s="25" t="s">
        <v>403</v>
      </c>
      <c r="B349" s="116"/>
      <c r="C349" s="114">
        <v>5</v>
      </c>
      <c r="D349" s="114">
        <v>5</v>
      </c>
      <c r="E349" s="114">
        <v>0</v>
      </c>
      <c r="F349" s="25">
        <v>0</v>
      </c>
      <c r="G349" s="38">
        <v>0</v>
      </c>
      <c r="H349" s="20"/>
      <c r="I349" s="20"/>
      <c r="J349" s="20"/>
      <c r="K349" s="14">
        <f t="shared" si="88"/>
        <v>5</v>
      </c>
      <c r="L349" s="18"/>
    </row>
    <row r="350" spans="1:12" ht="31.5" x14ac:dyDescent="0.25">
      <c r="A350" s="25" t="s">
        <v>404</v>
      </c>
      <c r="B350" s="60"/>
      <c r="C350" s="114">
        <v>5</v>
      </c>
      <c r="D350" s="114">
        <v>5</v>
      </c>
      <c r="E350" s="114">
        <v>0</v>
      </c>
      <c r="F350" s="25">
        <v>0</v>
      </c>
      <c r="G350" s="117">
        <v>0</v>
      </c>
      <c r="H350" s="20"/>
      <c r="I350" s="20"/>
      <c r="J350" s="20"/>
      <c r="K350" s="14">
        <f t="shared" si="88"/>
        <v>5</v>
      </c>
      <c r="L350" s="18"/>
    </row>
    <row r="351" spans="1:12" ht="15.75" x14ac:dyDescent="0.25">
      <c r="A351" s="98" t="s">
        <v>405</v>
      </c>
      <c r="B351" s="58"/>
      <c r="C351" s="114">
        <v>5</v>
      </c>
      <c r="D351" s="114">
        <v>5</v>
      </c>
      <c r="E351" s="114">
        <v>0</v>
      </c>
      <c r="F351" s="25">
        <v>0</v>
      </c>
      <c r="G351" s="117">
        <v>0</v>
      </c>
      <c r="H351" s="20"/>
      <c r="I351" s="20"/>
      <c r="J351" s="20"/>
      <c r="K351" s="14">
        <f t="shared" si="88"/>
        <v>5</v>
      </c>
      <c r="L351" s="18"/>
    </row>
    <row r="352" spans="1:12" ht="31.5" x14ac:dyDescent="0.25">
      <c r="A352" s="25" t="s">
        <v>406</v>
      </c>
      <c r="B352" s="60"/>
      <c r="C352" s="114">
        <v>5</v>
      </c>
      <c r="D352" s="114">
        <v>5</v>
      </c>
      <c r="E352" s="114">
        <v>0</v>
      </c>
      <c r="F352" s="25">
        <v>0</v>
      </c>
      <c r="G352" s="117">
        <v>0</v>
      </c>
      <c r="H352" s="20"/>
      <c r="I352" s="20"/>
      <c r="J352" s="20"/>
      <c r="K352" s="14">
        <f t="shared" si="88"/>
        <v>5</v>
      </c>
      <c r="L352" s="18"/>
    </row>
    <row r="353" spans="1:12" ht="31.5" x14ac:dyDescent="0.25">
      <c r="A353" s="24" t="s">
        <v>407</v>
      </c>
      <c r="B353" s="115"/>
      <c r="C353" s="114">
        <v>5</v>
      </c>
      <c r="D353" s="114">
        <v>5</v>
      </c>
      <c r="E353" s="114">
        <v>0</v>
      </c>
      <c r="F353" s="25">
        <v>0</v>
      </c>
      <c r="G353" s="117">
        <v>0</v>
      </c>
      <c r="H353" s="20"/>
      <c r="I353" s="20"/>
      <c r="J353" s="20"/>
      <c r="K353" s="14">
        <f t="shared" si="88"/>
        <v>5</v>
      </c>
      <c r="L353" s="18"/>
    </row>
    <row r="354" spans="1:12" ht="31.5" x14ac:dyDescent="0.25">
      <c r="A354" s="24" t="s">
        <v>408</v>
      </c>
      <c r="B354" s="115"/>
      <c r="C354" s="114">
        <v>5</v>
      </c>
      <c r="D354" s="114">
        <v>5</v>
      </c>
      <c r="E354" s="114">
        <v>0</v>
      </c>
      <c r="F354" s="25">
        <v>0</v>
      </c>
      <c r="G354" s="117">
        <v>0</v>
      </c>
      <c r="H354" s="20"/>
      <c r="I354" s="20"/>
      <c r="J354" s="20"/>
      <c r="K354" s="14">
        <f t="shared" si="88"/>
        <v>5</v>
      </c>
      <c r="L354" s="18"/>
    </row>
    <row r="355" spans="1:12" ht="31.5" x14ac:dyDescent="0.25">
      <c r="A355" s="24" t="s">
        <v>410</v>
      </c>
      <c r="B355" s="115"/>
      <c r="C355" s="114">
        <v>5</v>
      </c>
      <c r="D355" s="114">
        <v>5</v>
      </c>
      <c r="E355" s="114">
        <v>0</v>
      </c>
      <c r="F355" s="25">
        <v>0</v>
      </c>
      <c r="G355" s="117">
        <v>0</v>
      </c>
      <c r="H355" s="20"/>
      <c r="I355" s="20"/>
      <c r="J355" s="20"/>
      <c r="K355" s="14">
        <f t="shared" si="88"/>
        <v>5</v>
      </c>
      <c r="L355" s="18"/>
    </row>
    <row r="356" spans="1:12" ht="31.5" x14ac:dyDescent="0.25">
      <c r="A356" s="24" t="s">
        <v>411</v>
      </c>
      <c r="B356" s="115"/>
      <c r="C356" s="114">
        <v>5</v>
      </c>
      <c r="D356" s="114">
        <v>5</v>
      </c>
      <c r="E356" s="114">
        <v>0</v>
      </c>
      <c r="F356" s="25">
        <v>0</v>
      </c>
      <c r="G356" s="117">
        <v>0</v>
      </c>
      <c r="H356" s="20"/>
      <c r="I356" s="20"/>
      <c r="J356" s="20"/>
      <c r="K356" s="14">
        <f t="shared" si="88"/>
        <v>5</v>
      </c>
      <c r="L356" s="18"/>
    </row>
    <row r="357" spans="1:12" ht="31.5" x14ac:dyDescent="0.25">
      <c r="A357" s="118" t="s">
        <v>412</v>
      </c>
      <c r="B357" s="115"/>
      <c r="C357" s="114">
        <v>5</v>
      </c>
      <c r="D357" s="114">
        <v>5</v>
      </c>
      <c r="E357" s="114">
        <v>0</v>
      </c>
      <c r="F357" s="25">
        <v>0</v>
      </c>
      <c r="G357" s="117">
        <v>0</v>
      </c>
      <c r="H357" s="20"/>
      <c r="I357" s="20"/>
      <c r="J357" s="20"/>
      <c r="K357" s="14">
        <f t="shared" si="88"/>
        <v>5</v>
      </c>
      <c r="L357" s="18"/>
    </row>
    <row r="358" spans="1:12" ht="31.5" x14ac:dyDescent="0.25">
      <c r="A358" s="24" t="s">
        <v>417</v>
      </c>
      <c r="B358" s="115"/>
      <c r="C358" s="114">
        <v>5</v>
      </c>
      <c r="D358" s="114">
        <v>5</v>
      </c>
      <c r="E358" s="114">
        <v>0</v>
      </c>
      <c r="F358" s="25">
        <v>0</v>
      </c>
      <c r="G358" s="117">
        <v>0</v>
      </c>
      <c r="H358" s="20"/>
      <c r="I358" s="20"/>
      <c r="J358" s="20"/>
      <c r="K358" s="14">
        <f t="shared" si="88"/>
        <v>5</v>
      </c>
      <c r="L358" s="18"/>
    </row>
    <row r="359" spans="1:12" ht="31.5" x14ac:dyDescent="0.25">
      <c r="A359" s="24" t="s">
        <v>418</v>
      </c>
      <c r="B359" s="115"/>
      <c r="C359" s="114">
        <v>5</v>
      </c>
      <c r="D359" s="114">
        <v>5</v>
      </c>
      <c r="E359" s="114">
        <v>0</v>
      </c>
      <c r="F359" s="25">
        <v>0</v>
      </c>
      <c r="G359" s="117">
        <v>0</v>
      </c>
      <c r="H359" s="20"/>
      <c r="I359" s="20"/>
      <c r="J359" s="20"/>
      <c r="K359" s="14">
        <f t="shared" si="88"/>
        <v>5</v>
      </c>
      <c r="L359" s="18"/>
    </row>
    <row r="360" spans="1:12" ht="15.75" x14ac:dyDescent="0.25">
      <c r="A360" s="28" t="s">
        <v>212</v>
      </c>
      <c r="B360" s="21" t="s">
        <v>139</v>
      </c>
      <c r="C360" s="30">
        <f>+D360+E360+F360+G360</f>
        <v>2881</v>
      </c>
      <c r="D360" s="30">
        <f t="shared" ref="D360:G360" si="90">+D361+D362+D363+D364+D365+D366+D367+D368+D369+D370+D371+D372+D373+D374+D375+D376+D377+D378+D379+D380+D381+D382+D383+D384+D385+D386+D387+D388+D389+D390+D391+D392+D393+D394+D395+D396</f>
        <v>1735</v>
      </c>
      <c r="E360" s="30">
        <f>+E361+E362+E363+E364+E365+E366+E367+E368+E369+E370+E371+E372+E373+E374+E375+E376+E377+E378+E379+E380+E381+E382+E383+E384+E385+E386+E387+E388+E389+E390+E391+E392+E393+E394+E395+E396</f>
        <v>1146</v>
      </c>
      <c r="F360" s="30">
        <f t="shared" si="90"/>
        <v>0</v>
      </c>
      <c r="G360" s="30">
        <f t="shared" si="90"/>
        <v>0</v>
      </c>
      <c r="H360" s="30">
        <v>2000</v>
      </c>
      <c r="I360" s="28">
        <v>2000</v>
      </c>
      <c r="J360" s="28">
        <v>2000</v>
      </c>
      <c r="K360" s="14">
        <f t="shared" si="88"/>
        <v>2881</v>
      </c>
      <c r="L360" s="18"/>
    </row>
    <row r="361" spans="1:12" ht="31.5" x14ac:dyDescent="0.25">
      <c r="A361" s="122" t="s">
        <v>433</v>
      </c>
      <c r="B361" s="21"/>
      <c r="C361" s="37">
        <v>120</v>
      </c>
      <c r="D361" s="37">
        <v>0</v>
      </c>
      <c r="E361" s="37">
        <v>120</v>
      </c>
      <c r="F361" s="37">
        <v>0</v>
      </c>
      <c r="G361" s="63">
        <v>0</v>
      </c>
      <c r="H361" s="30"/>
      <c r="I361" s="28"/>
      <c r="J361" s="28"/>
      <c r="K361" s="14">
        <f t="shared" si="88"/>
        <v>120</v>
      </c>
      <c r="L361" s="18"/>
    </row>
    <row r="362" spans="1:12" ht="31.5" x14ac:dyDescent="0.25">
      <c r="A362" s="122" t="s">
        <v>434</v>
      </c>
      <c r="B362" s="21"/>
      <c r="C362" s="37">
        <v>120</v>
      </c>
      <c r="D362" s="37">
        <v>0</v>
      </c>
      <c r="E362" s="37">
        <v>120</v>
      </c>
      <c r="F362" s="37">
        <v>0</v>
      </c>
      <c r="G362" s="63">
        <v>0</v>
      </c>
      <c r="H362" s="30"/>
      <c r="I362" s="28"/>
      <c r="J362" s="28"/>
      <c r="K362" s="14">
        <f t="shared" si="88"/>
        <v>120</v>
      </c>
      <c r="L362" s="18"/>
    </row>
    <row r="363" spans="1:12" ht="31.5" x14ac:dyDescent="0.25">
      <c r="A363" s="123" t="s">
        <v>435</v>
      </c>
      <c r="B363" s="21"/>
      <c r="C363" s="37">
        <v>120</v>
      </c>
      <c r="D363" s="37">
        <v>0</v>
      </c>
      <c r="E363" s="37">
        <v>120</v>
      </c>
      <c r="F363" s="37">
        <v>0</v>
      </c>
      <c r="G363" s="63">
        <v>0</v>
      </c>
      <c r="H363" s="30"/>
      <c r="I363" s="28"/>
      <c r="J363" s="28"/>
      <c r="K363" s="14">
        <f t="shared" si="88"/>
        <v>120</v>
      </c>
      <c r="L363" s="18"/>
    </row>
    <row r="364" spans="1:12" ht="15.75" x14ac:dyDescent="0.25">
      <c r="A364" s="124" t="s">
        <v>438</v>
      </c>
      <c r="B364" s="119"/>
      <c r="C364" s="37">
        <v>98</v>
      </c>
      <c r="D364" s="37">
        <v>98</v>
      </c>
      <c r="E364" s="37">
        <v>0</v>
      </c>
      <c r="F364" s="37">
        <v>0</v>
      </c>
      <c r="G364" s="63">
        <v>0</v>
      </c>
      <c r="H364" s="30"/>
      <c r="I364" s="28"/>
      <c r="J364" s="28"/>
      <c r="K364" s="14">
        <f t="shared" si="88"/>
        <v>98</v>
      </c>
      <c r="L364" s="18"/>
    </row>
    <row r="365" spans="1:12" ht="15.75" x14ac:dyDescent="0.25">
      <c r="A365" s="124" t="s">
        <v>439</v>
      </c>
      <c r="B365" s="119"/>
      <c r="C365" s="37">
        <v>100</v>
      </c>
      <c r="D365" s="37">
        <v>100</v>
      </c>
      <c r="E365" s="37">
        <v>0</v>
      </c>
      <c r="F365" s="37"/>
      <c r="G365" s="63"/>
      <c r="H365" s="30"/>
      <c r="I365" s="28"/>
      <c r="J365" s="28"/>
      <c r="K365" s="14">
        <f t="shared" si="88"/>
        <v>100</v>
      </c>
      <c r="L365" s="18"/>
    </row>
    <row r="366" spans="1:12" ht="15.75" x14ac:dyDescent="0.25">
      <c r="A366" s="124" t="s">
        <v>440</v>
      </c>
      <c r="B366" s="119"/>
      <c r="C366" s="37">
        <v>120</v>
      </c>
      <c r="D366" s="37">
        <v>120</v>
      </c>
      <c r="E366" s="37">
        <v>0</v>
      </c>
      <c r="F366" s="37"/>
      <c r="G366" s="63"/>
      <c r="H366" s="30"/>
      <c r="I366" s="28"/>
      <c r="J366" s="28"/>
      <c r="K366" s="14">
        <f t="shared" si="88"/>
        <v>120</v>
      </c>
      <c r="L366" s="18"/>
    </row>
    <row r="367" spans="1:12" ht="15.75" x14ac:dyDescent="0.25">
      <c r="A367" s="124" t="s">
        <v>441</v>
      </c>
      <c r="B367" s="119"/>
      <c r="C367" s="37">
        <v>95</v>
      </c>
      <c r="D367" s="37">
        <v>95</v>
      </c>
      <c r="E367" s="37">
        <v>0</v>
      </c>
      <c r="F367" s="37"/>
      <c r="G367" s="63"/>
      <c r="H367" s="30"/>
      <c r="I367" s="28"/>
      <c r="J367" s="28"/>
      <c r="K367" s="14">
        <f t="shared" si="88"/>
        <v>95</v>
      </c>
      <c r="L367" s="18"/>
    </row>
    <row r="368" spans="1:12" ht="31.5" x14ac:dyDescent="0.25">
      <c r="A368" s="124" t="s">
        <v>442</v>
      </c>
      <c r="B368" s="119"/>
      <c r="C368" s="37">
        <v>14</v>
      </c>
      <c r="D368" s="37">
        <v>14</v>
      </c>
      <c r="E368" s="37">
        <v>0</v>
      </c>
      <c r="F368" s="37"/>
      <c r="G368" s="63"/>
      <c r="H368" s="30"/>
      <c r="I368" s="28"/>
      <c r="J368" s="28"/>
      <c r="K368" s="14">
        <f t="shared" si="88"/>
        <v>14</v>
      </c>
      <c r="L368" s="18"/>
    </row>
    <row r="369" spans="1:12" ht="15.75" x14ac:dyDescent="0.25">
      <c r="A369" s="124" t="s">
        <v>443</v>
      </c>
      <c r="B369" s="119"/>
      <c r="C369" s="37">
        <v>10</v>
      </c>
      <c r="D369" s="37">
        <v>10</v>
      </c>
      <c r="E369" s="37">
        <v>0</v>
      </c>
      <c r="F369" s="37"/>
      <c r="G369" s="63"/>
      <c r="H369" s="30"/>
      <c r="I369" s="28"/>
      <c r="J369" s="28"/>
      <c r="K369" s="14">
        <f t="shared" si="88"/>
        <v>10</v>
      </c>
      <c r="L369" s="18"/>
    </row>
    <row r="370" spans="1:12" ht="31.5" x14ac:dyDescent="0.25">
      <c r="A370" s="24" t="s">
        <v>444</v>
      </c>
      <c r="B370" s="119"/>
      <c r="C370" s="37">
        <v>33</v>
      </c>
      <c r="D370" s="37">
        <v>33</v>
      </c>
      <c r="E370" s="37">
        <v>0</v>
      </c>
      <c r="F370" s="37"/>
      <c r="G370" s="63"/>
      <c r="H370" s="30"/>
      <c r="I370" s="28"/>
      <c r="J370" s="28"/>
      <c r="K370" s="14">
        <f t="shared" si="88"/>
        <v>33</v>
      </c>
      <c r="L370" s="18"/>
    </row>
    <row r="371" spans="1:12" ht="15.75" x14ac:dyDescent="0.25">
      <c r="A371" s="24" t="s">
        <v>445</v>
      </c>
      <c r="B371" s="119"/>
      <c r="C371" s="37">
        <v>25</v>
      </c>
      <c r="D371" s="37">
        <v>25</v>
      </c>
      <c r="E371" s="37">
        <v>0</v>
      </c>
      <c r="F371" s="37"/>
      <c r="G371" s="63"/>
      <c r="H371" s="30"/>
      <c r="I371" s="28"/>
      <c r="J371" s="28"/>
      <c r="K371" s="14">
        <f t="shared" si="88"/>
        <v>25</v>
      </c>
      <c r="L371" s="18"/>
    </row>
    <row r="372" spans="1:12" ht="15.75" x14ac:dyDescent="0.25">
      <c r="A372" s="24" t="s">
        <v>446</v>
      </c>
      <c r="B372" s="119"/>
      <c r="C372" s="37">
        <v>26</v>
      </c>
      <c r="D372" s="37">
        <v>0</v>
      </c>
      <c r="E372" s="37">
        <v>26</v>
      </c>
      <c r="F372" s="37"/>
      <c r="G372" s="63"/>
      <c r="H372" s="30"/>
      <c r="I372" s="28"/>
      <c r="J372" s="28"/>
      <c r="K372" s="14">
        <f t="shared" si="88"/>
        <v>26</v>
      </c>
      <c r="L372" s="18"/>
    </row>
    <row r="373" spans="1:12" ht="15.75" x14ac:dyDescent="0.25">
      <c r="A373" s="24" t="s">
        <v>447</v>
      </c>
      <c r="B373" s="119"/>
      <c r="C373" s="37">
        <v>20</v>
      </c>
      <c r="D373" s="37">
        <v>0</v>
      </c>
      <c r="E373" s="37">
        <v>20</v>
      </c>
      <c r="F373" s="37"/>
      <c r="G373" s="63"/>
      <c r="H373" s="30"/>
      <c r="I373" s="28"/>
      <c r="J373" s="28"/>
      <c r="K373" s="14">
        <f t="shared" si="88"/>
        <v>20</v>
      </c>
      <c r="L373" s="18"/>
    </row>
    <row r="374" spans="1:12" ht="15.75" x14ac:dyDescent="0.25">
      <c r="A374" s="24" t="s">
        <v>448</v>
      </c>
      <c r="B374" s="119"/>
      <c r="C374" s="37">
        <v>50</v>
      </c>
      <c r="D374" s="37">
        <v>0</v>
      </c>
      <c r="E374" s="37">
        <v>50</v>
      </c>
      <c r="F374" s="37"/>
      <c r="G374" s="63"/>
      <c r="H374" s="30"/>
      <c r="I374" s="28"/>
      <c r="J374" s="28"/>
      <c r="K374" s="14">
        <f t="shared" si="88"/>
        <v>50</v>
      </c>
      <c r="L374" s="18"/>
    </row>
    <row r="375" spans="1:12" ht="15.75" x14ac:dyDescent="0.25">
      <c r="A375" s="24" t="s">
        <v>449</v>
      </c>
      <c r="B375" s="119"/>
      <c r="C375" s="37">
        <v>50</v>
      </c>
      <c r="D375" s="37">
        <v>0</v>
      </c>
      <c r="E375" s="37">
        <v>50</v>
      </c>
      <c r="F375" s="37"/>
      <c r="G375" s="63"/>
      <c r="H375" s="30"/>
      <c r="I375" s="28"/>
      <c r="J375" s="28"/>
      <c r="K375" s="14">
        <f t="shared" si="88"/>
        <v>50</v>
      </c>
      <c r="L375" s="18"/>
    </row>
    <row r="376" spans="1:12" ht="15.75" x14ac:dyDescent="0.25">
      <c r="A376" s="24" t="s">
        <v>450</v>
      </c>
      <c r="B376" s="119"/>
      <c r="C376" s="37">
        <v>27</v>
      </c>
      <c r="D376" s="37">
        <v>0</v>
      </c>
      <c r="E376" s="37">
        <v>27</v>
      </c>
      <c r="F376" s="37"/>
      <c r="G376" s="63"/>
      <c r="H376" s="30"/>
      <c r="I376" s="28"/>
      <c r="J376" s="28"/>
      <c r="K376" s="14">
        <f t="shared" si="88"/>
        <v>27</v>
      </c>
      <c r="L376" s="18"/>
    </row>
    <row r="377" spans="1:12" ht="15.75" x14ac:dyDescent="0.25">
      <c r="A377" s="24" t="s">
        <v>451</v>
      </c>
      <c r="B377" s="119"/>
      <c r="C377" s="37">
        <v>153</v>
      </c>
      <c r="D377" s="37">
        <v>0</v>
      </c>
      <c r="E377" s="37">
        <v>153</v>
      </c>
      <c r="F377" s="37"/>
      <c r="G377" s="63"/>
      <c r="H377" s="30"/>
      <c r="I377" s="28"/>
      <c r="J377" s="28"/>
      <c r="K377" s="14">
        <f t="shared" si="88"/>
        <v>153</v>
      </c>
      <c r="L377" s="18"/>
    </row>
    <row r="378" spans="1:12" ht="15.75" x14ac:dyDescent="0.25">
      <c r="A378" s="24" t="s">
        <v>452</v>
      </c>
      <c r="B378" s="119"/>
      <c r="C378" s="37">
        <v>100</v>
      </c>
      <c r="D378" s="37">
        <v>0</v>
      </c>
      <c r="E378" s="37">
        <v>100</v>
      </c>
      <c r="F378" s="37"/>
      <c r="G378" s="63"/>
      <c r="H378" s="30"/>
      <c r="I378" s="28"/>
      <c r="J378" s="28"/>
      <c r="K378" s="14">
        <f t="shared" si="88"/>
        <v>100</v>
      </c>
      <c r="L378" s="18"/>
    </row>
    <row r="379" spans="1:12" ht="15.75" x14ac:dyDescent="0.25">
      <c r="A379" s="24" t="s">
        <v>453</v>
      </c>
      <c r="B379" s="119"/>
      <c r="C379" s="37">
        <v>125</v>
      </c>
      <c r="D379" s="37">
        <v>0</v>
      </c>
      <c r="E379" s="37">
        <v>125</v>
      </c>
      <c r="F379" s="37"/>
      <c r="G379" s="63"/>
      <c r="H379" s="30"/>
      <c r="I379" s="28"/>
      <c r="J379" s="28"/>
      <c r="K379" s="14">
        <f t="shared" si="88"/>
        <v>125</v>
      </c>
      <c r="L379" s="18"/>
    </row>
    <row r="380" spans="1:12" ht="15.75" x14ac:dyDescent="0.25">
      <c r="A380" s="24" t="s">
        <v>454</v>
      </c>
      <c r="B380" s="119"/>
      <c r="C380" s="37">
        <v>230</v>
      </c>
      <c r="D380" s="37">
        <v>0</v>
      </c>
      <c r="E380" s="37">
        <v>230</v>
      </c>
      <c r="F380" s="37"/>
      <c r="G380" s="63"/>
      <c r="H380" s="30"/>
      <c r="I380" s="28"/>
      <c r="J380" s="28"/>
      <c r="K380" s="14">
        <f t="shared" si="88"/>
        <v>230</v>
      </c>
      <c r="L380" s="18"/>
    </row>
    <row r="381" spans="1:12" ht="15.75" x14ac:dyDescent="0.25">
      <c r="A381" s="94" t="s">
        <v>415</v>
      </c>
      <c r="B381" s="21"/>
      <c r="C381" s="37">
        <v>5</v>
      </c>
      <c r="D381" s="37">
        <v>5</v>
      </c>
      <c r="E381" s="114">
        <v>0</v>
      </c>
      <c r="F381" s="25">
        <v>0</v>
      </c>
      <c r="G381" s="117">
        <v>0</v>
      </c>
      <c r="H381" s="30"/>
      <c r="I381" s="28"/>
      <c r="J381" s="28"/>
      <c r="K381" s="14">
        <f t="shared" si="88"/>
        <v>5</v>
      </c>
      <c r="L381" s="18"/>
    </row>
    <row r="382" spans="1:12" ht="15.75" x14ac:dyDescent="0.25">
      <c r="A382" s="24" t="s">
        <v>413</v>
      </c>
      <c r="B382" s="21"/>
      <c r="C382" s="37">
        <v>5</v>
      </c>
      <c r="D382" s="37">
        <v>5</v>
      </c>
      <c r="E382" s="114">
        <v>0</v>
      </c>
      <c r="F382" s="25">
        <v>0</v>
      </c>
      <c r="G382" s="117">
        <v>0</v>
      </c>
      <c r="H382" s="30"/>
      <c r="I382" s="28"/>
      <c r="J382" s="28"/>
      <c r="K382" s="14">
        <f t="shared" si="88"/>
        <v>5</v>
      </c>
      <c r="L382" s="18"/>
    </row>
    <row r="383" spans="1:12" ht="15.75" x14ac:dyDescent="0.25">
      <c r="A383" s="118" t="s">
        <v>414</v>
      </c>
      <c r="B383" s="21"/>
      <c r="C383" s="37">
        <v>5</v>
      </c>
      <c r="D383" s="37">
        <v>5</v>
      </c>
      <c r="E383" s="114">
        <v>0</v>
      </c>
      <c r="F383" s="25">
        <v>0</v>
      </c>
      <c r="G383" s="117">
        <v>0</v>
      </c>
      <c r="H383" s="30"/>
      <c r="I383" s="28"/>
      <c r="J383" s="28"/>
      <c r="K383" s="14">
        <f t="shared" si="88"/>
        <v>5</v>
      </c>
      <c r="L383" s="18"/>
    </row>
    <row r="384" spans="1:12" ht="15.75" x14ac:dyDescent="0.25">
      <c r="A384" s="24" t="s">
        <v>409</v>
      </c>
      <c r="B384" s="21"/>
      <c r="C384" s="37">
        <v>5</v>
      </c>
      <c r="D384" s="37">
        <v>5</v>
      </c>
      <c r="E384" s="37">
        <v>0</v>
      </c>
      <c r="F384" s="37">
        <v>0</v>
      </c>
      <c r="G384" s="63">
        <v>0</v>
      </c>
      <c r="H384" s="30"/>
      <c r="I384" s="28"/>
      <c r="J384" s="28"/>
      <c r="K384" s="14">
        <f t="shared" si="88"/>
        <v>5</v>
      </c>
      <c r="L384" s="18"/>
    </row>
    <row r="385" spans="1:12" ht="47.25" x14ac:dyDescent="0.25">
      <c r="A385" s="24" t="s">
        <v>421</v>
      </c>
      <c r="B385" s="119"/>
      <c r="C385" s="37">
        <v>5</v>
      </c>
      <c r="D385" s="37">
        <v>5</v>
      </c>
      <c r="E385" s="114">
        <v>0</v>
      </c>
      <c r="F385" s="25">
        <v>0</v>
      </c>
      <c r="G385" s="117">
        <v>0</v>
      </c>
      <c r="H385" s="30"/>
      <c r="I385" s="28"/>
      <c r="J385" s="28"/>
      <c r="K385" s="14">
        <f t="shared" si="88"/>
        <v>5</v>
      </c>
      <c r="L385" s="18"/>
    </row>
    <row r="386" spans="1:12" ht="31.5" x14ac:dyDescent="0.25">
      <c r="A386" s="24" t="s">
        <v>422</v>
      </c>
      <c r="B386" s="119"/>
      <c r="C386" s="37">
        <v>5</v>
      </c>
      <c r="D386" s="37">
        <v>5</v>
      </c>
      <c r="E386" s="114">
        <v>0</v>
      </c>
      <c r="F386" s="25">
        <v>0</v>
      </c>
      <c r="G386" s="117">
        <v>0</v>
      </c>
      <c r="H386" s="30"/>
      <c r="I386" s="28"/>
      <c r="J386" s="28"/>
      <c r="K386" s="14">
        <f t="shared" si="88"/>
        <v>5</v>
      </c>
      <c r="L386" s="18"/>
    </row>
    <row r="387" spans="1:12" ht="47.25" x14ac:dyDescent="0.25">
      <c r="A387" s="24" t="s">
        <v>423</v>
      </c>
      <c r="B387" s="119"/>
      <c r="C387" s="37">
        <v>5</v>
      </c>
      <c r="D387" s="37">
        <v>5</v>
      </c>
      <c r="E387" s="114">
        <v>0</v>
      </c>
      <c r="F387" s="25">
        <v>0</v>
      </c>
      <c r="G387" s="117">
        <v>0</v>
      </c>
      <c r="H387" s="30"/>
      <c r="I387" s="28"/>
      <c r="J387" s="28"/>
      <c r="K387" s="14">
        <f t="shared" si="88"/>
        <v>5</v>
      </c>
      <c r="L387" s="18"/>
    </row>
    <row r="388" spans="1:12" ht="15.75" x14ac:dyDescent="0.25">
      <c r="A388" s="20" t="s">
        <v>333</v>
      </c>
      <c r="B388" s="21"/>
      <c r="C388" s="37">
        <v>1050</v>
      </c>
      <c r="D388" s="37">
        <v>1050</v>
      </c>
      <c r="E388" s="37">
        <v>0</v>
      </c>
      <c r="F388" s="37">
        <v>0</v>
      </c>
      <c r="G388" s="63">
        <v>0</v>
      </c>
      <c r="H388" s="30"/>
      <c r="I388" s="28"/>
      <c r="J388" s="28"/>
      <c r="K388" s="14">
        <f t="shared" si="88"/>
        <v>1050</v>
      </c>
      <c r="L388" s="18"/>
    </row>
    <row r="389" spans="1:12" ht="31.5" x14ac:dyDescent="0.25">
      <c r="A389" s="86" t="s">
        <v>390</v>
      </c>
      <c r="B389" s="21"/>
      <c r="C389" s="37">
        <v>50</v>
      </c>
      <c r="D389" s="37">
        <v>50</v>
      </c>
      <c r="E389" s="37">
        <v>0</v>
      </c>
      <c r="F389" s="20">
        <v>0</v>
      </c>
      <c r="G389" s="38">
        <v>0</v>
      </c>
      <c r="H389" s="20" t="s">
        <v>297</v>
      </c>
      <c r="I389" s="20" t="s">
        <v>297</v>
      </c>
      <c r="J389" s="20" t="s">
        <v>297</v>
      </c>
      <c r="K389" s="14">
        <f t="shared" si="88"/>
        <v>50</v>
      </c>
      <c r="L389" s="18"/>
    </row>
    <row r="390" spans="1:12" ht="15.75" x14ac:dyDescent="0.25">
      <c r="A390" s="86" t="s">
        <v>391</v>
      </c>
      <c r="B390" s="87"/>
      <c r="C390" s="37">
        <v>15</v>
      </c>
      <c r="D390" s="37">
        <v>10</v>
      </c>
      <c r="E390" s="37">
        <v>5</v>
      </c>
      <c r="F390" s="20"/>
      <c r="G390" s="38"/>
      <c r="H390" s="20"/>
      <c r="I390" s="20"/>
      <c r="J390" s="20"/>
      <c r="K390" s="14">
        <f t="shared" si="88"/>
        <v>15</v>
      </c>
      <c r="L390" s="18"/>
    </row>
    <row r="391" spans="1:12" ht="15.75" x14ac:dyDescent="0.25">
      <c r="A391" s="22" t="s">
        <v>392</v>
      </c>
      <c r="B391" s="87"/>
      <c r="C391" s="85">
        <v>5</v>
      </c>
      <c r="D391" s="37">
        <v>5</v>
      </c>
      <c r="E391" s="37">
        <v>0</v>
      </c>
      <c r="F391" s="20">
        <v>0</v>
      </c>
      <c r="G391" s="38">
        <v>0</v>
      </c>
      <c r="H391" s="20" t="s">
        <v>297</v>
      </c>
      <c r="I391" s="20" t="s">
        <v>297</v>
      </c>
      <c r="J391" s="20" t="s">
        <v>297</v>
      </c>
      <c r="K391" s="14">
        <f t="shared" si="88"/>
        <v>5</v>
      </c>
      <c r="L391" s="18"/>
    </row>
    <row r="392" spans="1:12" ht="15.75" x14ac:dyDescent="0.25">
      <c r="A392" s="22" t="s">
        <v>394</v>
      </c>
      <c r="B392" s="87"/>
      <c r="C392" s="85">
        <v>5</v>
      </c>
      <c r="D392" s="37">
        <v>5</v>
      </c>
      <c r="E392" s="37">
        <v>0</v>
      </c>
      <c r="F392" s="20">
        <v>0</v>
      </c>
      <c r="G392" s="38">
        <v>0</v>
      </c>
      <c r="H392" s="20"/>
      <c r="I392" s="20"/>
      <c r="J392" s="20"/>
      <c r="K392" s="14">
        <f t="shared" si="88"/>
        <v>5</v>
      </c>
      <c r="L392" s="18"/>
    </row>
    <row r="393" spans="1:12" ht="15.75" x14ac:dyDescent="0.25">
      <c r="A393" s="22" t="s">
        <v>393</v>
      </c>
      <c r="B393" s="87"/>
      <c r="C393" s="85">
        <v>5</v>
      </c>
      <c r="D393" s="37">
        <v>5</v>
      </c>
      <c r="E393" s="37">
        <v>0</v>
      </c>
      <c r="F393" s="20">
        <v>0</v>
      </c>
      <c r="G393" s="38">
        <v>0</v>
      </c>
      <c r="H393" s="20"/>
      <c r="I393" s="20"/>
      <c r="J393" s="20"/>
      <c r="K393" s="14">
        <f t="shared" si="88"/>
        <v>5</v>
      </c>
      <c r="L393" s="18"/>
    </row>
    <row r="394" spans="1:12" ht="17.25" customHeight="1" x14ac:dyDescent="0.25">
      <c r="A394" s="22" t="s">
        <v>375</v>
      </c>
      <c r="B394" s="87"/>
      <c r="C394" s="85">
        <v>20</v>
      </c>
      <c r="D394" s="37">
        <v>20</v>
      </c>
      <c r="E394" s="37">
        <v>0</v>
      </c>
      <c r="F394" s="20">
        <v>0</v>
      </c>
      <c r="G394" s="38">
        <v>0</v>
      </c>
      <c r="H394" s="20" t="s">
        <v>297</v>
      </c>
      <c r="I394" s="20" t="s">
        <v>297</v>
      </c>
      <c r="J394" s="20" t="s">
        <v>297</v>
      </c>
      <c r="K394" s="14">
        <f t="shared" ref="K394:K457" si="91">+D394+E394+F394+G394</f>
        <v>20</v>
      </c>
      <c r="L394" s="18"/>
    </row>
    <row r="395" spans="1:12" ht="17.25" customHeight="1" x14ac:dyDescent="0.25">
      <c r="A395" s="22" t="s">
        <v>376</v>
      </c>
      <c r="B395" s="21"/>
      <c r="C395" s="85">
        <v>50</v>
      </c>
      <c r="D395" s="37">
        <v>50</v>
      </c>
      <c r="E395" s="37">
        <v>0</v>
      </c>
      <c r="F395" s="20">
        <v>0</v>
      </c>
      <c r="G395" s="38">
        <v>0</v>
      </c>
      <c r="H395" s="20" t="s">
        <v>297</v>
      </c>
      <c r="I395" s="20" t="s">
        <v>297</v>
      </c>
      <c r="J395" s="20" t="s">
        <v>297</v>
      </c>
      <c r="K395" s="14">
        <f t="shared" si="91"/>
        <v>50</v>
      </c>
      <c r="L395" s="18"/>
    </row>
    <row r="396" spans="1:12" ht="17.25" customHeight="1" x14ac:dyDescent="0.25">
      <c r="A396" s="25" t="s">
        <v>500</v>
      </c>
      <c r="B396" s="21"/>
      <c r="C396" s="85">
        <v>10</v>
      </c>
      <c r="D396" s="37">
        <v>10</v>
      </c>
      <c r="E396" s="37">
        <v>0</v>
      </c>
      <c r="F396" s="20">
        <v>0</v>
      </c>
      <c r="G396" s="38">
        <v>0</v>
      </c>
      <c r="H396" s="20"/>
      <c r="I396" s="20"/>
      <c r="J396" s="20"/>
      <c r="K396" s="14">
        <f t="shared" si="91"/>
        <v>10</v>
      </c>
      <c r="L396" s="18"/>
    </row>
    <row r="397" spans="1:12" ht="15.75" x14ac:dyDescent="0.25">
      <c r="A397" s="76" t="s">
        <v>190</v>
      </c>
      <c r="B397" s="21" t="s">
        <v>115</v>
      </c>
      <c r="C397" s="30">
        <f>+C398+C399+C400+C401</f>
        <v>9882</v>
      </c>
      <c r="D397" s="30">
        <f t="shared" ref="D397:J397" si="92">+D398+D399+D400+D401</f>
        <v>3302</v>
      </c>
      <c r="E397" s="30">
        <f t="shared" si="92"/>
        <v>3120</v>
      </c>
      <c r="F397" s="30">
        <f t="shared" si="92"/>
        <v>1775</v>
      </c>
      <c r="G397" s="30">
        <f t="shared" si="92"/>
        <v>1685</v>
      </c>
      <c r="H397" s="30">
        <f t="shared" si="92"/>
        <v>10560</v>
      </c>
      <c r="I397" s="30">
        <f t="shared" si="92"/>
        <v>10560</v>
      </c>
      <c r="J397" s="30">
        <f t="shared" si="92"/>
        <v>15391</v>
      </c>
      <c r="K397" s="14">
        <f t="shared" si="91"/>
        <v>9882</v>
      </c>
      <c r="L397" s="18"/>
    </row>
    <row r="398" spans="1:12" ht="15.75" x14ac:dyDescent="0.25">
      <c r="A398" s="20" t="s">
        <v>2</v>
      </c>
      <c r="B398" s="60"/>
      <c r="C398" s="37">
        <v>5024</v>
      </c>
      <c r="D398" s="37">
        <v>1297</v>
      </c>
      <c r="E398" s="37">
        <v>1357</v>
      </c>
      <c r="F398" s="20">
        <v>1225</v>
      </c>
      <c r="G398" s="38">
        <v>1145</v>
      </c>
      <c r="H398" s="20">
        <v>5000</v>
      </c>
      <c r="I398" s="20">
        <v>5000</v>
      </c>
      <c r="J398" s="20">
        <v>5000</v>
      </c>
      <c r="K398" s="14">
        <f t="shared" si="91"/>
        <v>5024</v>
      </c>
      <c r="L398" s="18"/>
    </row>
    <row r="399" spans="1:12" ht="15.75" x14ac:dyDescent="0.25">
      <c r="A399" s="20" t="s">
        <v>171</v>
      </c>
      <c r="B399" s="60"/>
      <c r="C399" s="37">
        <v>3650</v>
      </c>
      <c r="D399" s="37">
        <v>1290</v>
      </c>
      <c r="E399" s="37">
        <v>1290</v>
      </c>
      <c r="F399" s="20">
        <v>540</v>
      </c>
      <c r="G399" s="38">
        <v>530</v>
      </c>
      <c r="H399" s="20">
        <v>3500</v>
      </c>
      <c r="I399" s="20">
        <v>3500</v>
      </c>
      <c r="J399" s="20">
        <v>3500</v>
      </c>
      <c r="K399" s="14">
        <f t="shared" si="91"/>
        <v>3650</v>
      </c>
      <c r="L399" s="18"/>
    </row>
    <row r="400" spans="1:12" ht="15.75" x14ac:dyDescent="0.25">
      <c r="A400" s="40" t="s">
        <v>205</v>
      </c>
      <c r="B400" s="60"/>
      <c r="C400" s="37">
        <v>45</v>
      </c>
      <c r="D400" s="37">
        <v>15</v>
      </c>
      <c r="E400" s="37">
        <v>10</v>
      </c>
      <c r="F400" s="20">
        <v>10</v>
      </c>
      <c r="G400" s="38">
        <v>10</v>
      </c>
      <c r="H400" s="20">
        <v>60</v>
      </c>
      <c r="I400" s="20">
        <v>60</v>
      </c>
      <c r="J400" s="20">
        <v>60</v>
      </c>
      <c r="K400" s="14">
        <f t="shared" si="91"/>
        <v>45</v>
      </c>
      <c r="L400" s="18"/>
    </row>
    <row r="401" spans="1:12" ht="15.75" x14ac:dyDescent="0.25">
      <c r="A401" s="20" t="s">
        <v>191</v>
      </c>
      <c r="B401" s="60"/>
      <c r="C401" s="37">
        <v>1163</v>
      </c>
      <c r="D401" s="37">
        <v>700</v>
      </c>
      <c r="E401" s="37">
        <v>463</v>
      </c>
      <c r="F401" s="20">
        <v>0</v>
      </c>
      <c r="G401" s="38">
        <v>0</v>
      </c>
      <c r="H401" s="20">
        <v>2000</v>
      </c>
      <c r="I401" s="20">
        <v>2000</v>
      </c>
      <c r="J401" s="20">
        <v>6831</v>
      </c>
      <c r="K401" s="14">
        <f t="shared" si="91"/>
        <v>1163</v>
      </c>
      <c r="L401" s="18"/>
    </row>
    <row r="402" spans="1:12" ht="15.75" x14ac:dyDescent="0.25">
      <c r="A402" s="28" t="s">
        <v>17</v>
      </c>
      <c r="B402" s="21" t="s">
        <v>116</v>
      </c>
      <c r="C402" s="29">
        <f>+C403+C407</f>
        <v>202</v>
      </c>
      <c r="D402" s="29">
        <f t="shared" ref="D402:G402" si="93">+D403+D407</f>
        <v>55</v>
      </c>
      <c r="E402" s="29">
        <f t="shared" si="93"/>
        <v>75</v>
      </c>
      <c r="F402" s="29">
        <f t="shared" si="93"/>
        <v>50</v>
      </c>
      <c r="G402" s="29">
        <f t="shared" si="93"/>
        <v>22</v>
      </c>
      <c r="H402" s="29">
        <f t="shared" ref="H402:J402" si="94">H403</f>
        <v>250</v>
      </c>
      <c r="I402" s="29">
        <f t="shared" si="94"/>
        <v>250</v>
      </c>
      <c r="J402" s="29">
        <f t="shared" si="94"/>
        <v>250</v>
      </c>
      <c r="K402" s="14">
        <f t="shared" si="91"/>
        <v>202</v>
      </c>
      <c r="L402" s="18"/>
    </row>
    <row r="403" spans="1:12" ht="15.75" x14ac:dyDescent="0.25">
      <c r="A403" s="28" t="s">
        <v>45</v>
      </c>
      <c r="B403" s="21"/>
      <c r="C403" s="29">
        <f>C404+C405+C406</f>
        <v>182</v>
      </c>
      <c r="D403" s="29">
        <f t="shared" ref="D403:G403" si="95">D404+D405+D406</f>
        <v>55</v>
      </c>
      <c r="E403" s="29">
        <f t="shared" si="95"/>
        <v>55</v>
      </c>
      <c r="F403" s="29">
        <f t="shared" si="95"/>
        <v>50</v>
      </c>
      <c r="G403" s="29">
        <f t="shared" si="95"/>
        <v>22</v>
      </c>
      <c r="H403" s="28">
        <v>250</v>
      </c>
      <c r="I403" s="28">
        <v>250</v>
      </c>
      <c r="J403" s="28">
        <v>250</v>
      </c>
      <c r="K403" s="14">
        <f t="shared" si="91"/>
        <v>182</v>
      </c>
      <c r="L403" s="18"/>
    </row>
    <row r="404" spans="1:12" ht="15.75" x14ac:dyDescent="0.25">
      <c r="A404" s="20" t="s">
        <v>243</v>
      </c>
      <c r="B404" s="21"/>
      <c r="C404" s="85">
        <v>172</v>
      </c>
      <c r="D404" s="85">
        <v>50</v>
      </c>
      <c r="E404" s="85">
        <v>50</v>
      </c>
      <c r="F404" s="85">
        <v>50</v>
      </c>
      <c r="G404" s="89">
        <v>22</v>
      </c>
      <c r="H404" s="20" t="s">
        <v>297</v>
      </c>
      <c r="I404" s="20" t="s">
        <v>297</v>
      </c>
      <c r="J404" s="20" t="s">
        <v>297</v>
      </c>
      <c r="K404" s="14">
        <f t="shared" si="91"/>
        <v>172</v>
      </c>
      <c r="L404" s="18"/>
    </row>
    <row r="405" spans="1:12" ht="15.75" x14ac:dyDescent="0.25">
      <c r="A405" s="135" t="s">
        <v>486</v>
      </c>
      <c r="B405" s="21"/>
      <c r="C405" s="85">
        <v>5</v>
      </c>
      <c r="D405" s="85">
        <v>5</v>
      </c>
      <c r="E405" s="85">
        <v>0</v>
      </c>
      <c r="F405" s="85">
        <v>0</v>
      </c>
      <c r="G405" s="89">
        <v>0</v>
      </c>
      <c r="H405" s="20"/>
      <c r="I405" s="20"/>
      <c r="J405" s="20"/>
      <c r="K405" s="14">
        <f t="shared" si="91"/>
        <v>5</v>
      </c>
      <c r="L405" s="18"/>
    </row>
    <row r="406" spans="1:12" ht="15.75" x14ac:dyDescent="0.25">
      <c r="A406" s="22" t="s">
        <v>487</v>
      </c>
      <c r="B406" s="21"/>
      <c r="C406" s="85">
        <v>5</v>
      </c>
      <c r="D406" s="85">
        <v>0</v>
      </c>
      <c r="E406" s="85">
        <v>5</v>
      </c>
      <c r="F406" s="85">
        <v>0</v>
      </c>
      <c r="G406" s="89">
        <v>0</v>
      </c>
      <c r="H406" s="20"/>
      <c r="I406" s="20"/>
      <c r="J406" s="20"/>
      <c r="K406" s="14">
        <f t="shared" si="91"/>
        <v>5</v>
      </c>
      <c r="L406" s="18"/>
    </row>
    <row r="407" spans="1:12" ht="15.75" x14ac:dyDescent="0.25">
      <c r="A407" s="28" t="s">
        <v>44</v>
      </c>
      <c r="B407" s="21"/>
      <c r="C407" s="29">
        <f>+C408+C409+C410</f>
        <v>20</v>
      </c>
      <c r="D407" s="29">
        <f t="shared" ref="D407:G407" si="96">+D408+D409+D410</f>
        <v>0</v>
      </c>
      <c r="E407" s="29">
        <f t="shared" si="96"/>
        <v>20</v>
      </c>
      <c r="F407" s="29">
        <f t="shared" si="96"/>
        <v>0</v>
      </c>
      <c r="G407" s="29">
        <f t="shared" si="96"/>
        <v>0</v>
      </c>
      <c r="H407" s="20"/>
      <c r="I407" s="20"/>
      <c r="J407" s="20"/>
      <c r="K407" s="14">
        <f t="shared" si="91"/>
        <v>20</v>
      </c>
      <c r="L407" s="18"/>
    </row>
    <row r="408" spans="1:12" ht="15.75" x14ac:dyDescent="0.25">
      <c r="A408" s="135" t="s">
        <v>488</v>
      </c>
      <c r="B408" s="21"/>
      <c r="C408" s="85">
        <v>10</v>
      </c>
      <c r="D408" s="85">
        <v>0</v>
      </c>
      <c r="E408" s="85">
        <v>10</v>
      </c>
      <c r="F408" s="85"/>
      <c r="G408" s="89"/>
      <c r="H408" s="20"/>
      <c r="I408" s="20"/>
      <c r="J408" s="20"/>
      <c r="K408" s="14">
        <f t="shared" si="91"/>
        <v>10</v>
      </c>
      <c r="L408" s="18"/>
    </row>
    <row r="409" spans="1:12" ht="15.75" x14ac:dyDescent="0.25">
      <c r="A409" s="135" t="s">
        <v>489</v>
      </c>
      <c r="B409" s="21"/>
      <c r="C409" s="85">
        <v>5</v>
      </c>
      <c r="D409" s="85">
        <v>0</v>
      </c>
      <c r="E409" s="85">
        <v>5</v>
      </c>
      <c r="F409" s="85"/>
      <c r="G409" s="89"/>
      <c r="H409" s="20"/>
      <c r="I409" s="20"/>
      <c r="J409" s="20"/>
      <c r="K409" s="14">
        <f t="shared" si="91"/>
        <v>5</v>
      </c>
      <c r="L409" s="18"/>
    </row>
    <row r="410" spans="1:12" ht="15.75" x14ac:dyDescent="0.25">
      <c r="A410" s="135" t="s">
        <v>490</v>
      </c>
      <c r="B410" s="21"/>
      <c r="C410" s="85">
        <v>5</v>
      </c>
      <c r="D410" s="85">
        <v>0</v>
      </c>
      <c r="E410" s="85">
        <v>5</v>
      </c>
      <c r="F410" s="85"/>
      <c r="G410" s="89"/>
      <c r="H410" s="20"/>
      <c r="I410" s="20"/>
      <c r="J410" s="20"/>
      <c r="K410" s="14">
        <f t="shared" si="91"/>
        <v>5</v>
      </c>
      <c r="L410" s="18"/>
    </row>
    <row r="411" spans="1:12" ht="15.75" x14ac:dyDescent="0.25">
      <c r="A411" s="28" t="s">
        <v>248</v>
      </c>
      <c r="B411" s="21" t="s">
        <v>152</v>
      </c>
      <c r="C411" s="29">
        <v>0</v>
      </c>
      <c r="D411" s="30">
        <v>0</v>
      </c>
      <c r="E411" s="30">
        <v>0</v>
      </c>
      <c r="F411" s="20">
        <v>0</v>
      </c>
      <c r="G411" s="38">
        <v>0</v>
      </c>
      <c r="H411" s="28">
        <v>675</v>
      </c>
      <c r="I411" s="28">
        <v>675</v>
      </c>
      <c r="J411" s="28">
        <v>675</v>
      </c>
      <c r="K411" s="14">
        <f t="shared" si="91"/>
        <v>0</v>
      </c>
      <c r="L411" s="18"/>
    </row>
    <row r="412" spans="1:12" ht="15.75" x14ac:dyDescent="0.25">
      <c r="A412" s="28" t="s">
        <v>169</v>
      </c>
      <c r="B412" s="21" t="s">
        <v>117</v>
      </c>
      <c r="C412" s="29">
        <f t="shared" ref="C412:J412" si="97">+C413+C424</f>
        <v>5721</v>
      </c>
      <c r="D412" s="29">
        <f t="shared" si="97"/>
        <v>3256</v>
      </c>
      <c r="E412" s="29">
        <f t="shared" si="97"/>
        <v>1245</v>
      </c>
      <c r="F412" s="29">
        <f t="shared" si="97"/>
        <v>1020</v>
      </c>
      <c r="G412" s="29">
        <f t="shared" si="97"/>
        <v>200</v>
      </c>
      <c r="H412" s="29">
        <f t="shared" si="97"/>
        <v>5200</v>
      </c>
      <c r="I412" s="29">
        <f t="shared" si="97"/>
        <v>5200</v>
      </c>
      <c r="J412" s="29">
        <f t="shared" si="97"/>
        <v>5200</v>
      </c>
      <c r="K412" s="14">
        <f t="shared" si="91"/>
        <v>5721</v>
      </c>
      <c r="L412" s="18"/>
    </row>
    <row r="413" spans="1:12" ht="15.75" x14ac:dyDescent="0.25">
      <c r="A413" s="28" t="s">
        <v>45</v>
      </c>
      <c r="B413" s="21"/>
      <c r="C413" s="29">
        <f>+C414+C415+C416+C417+C418+C419+C420+C421+C422+C423</f>
        <v>4196</v>
      </c>
      <c r="D413" s="29">
        <f t="shared" ref="D413:G413" si="98">+D414+D415+D416+D417+D418+D419+D420+D421+D422+D423</f>
        <v>1736</v>
      </c>
      <c r="E413" s="29">
        <f t="shared" si="98"/>
        <v>1240</v>
      </c>
      <c r="F413" s="29">
        <f t="shared" si="98"/>
        <v>1020</v>
      </c>
      <c r="G413" s="29">
        <f t="shared" si="98"/>
        <v>200</v>
      </c>
      <c r="H413" s="29">
        <v>5000</v>
      </c>
      <c r="I413" s="28">
        <v>5000</v>
      </c>
      <c r="J413" s="28">
        <v>5000</v>
      </c>
      <c r="K413" s="14">
        <f t="shared" si="91"/>
        <v>4196</v>
      </c>
      <c r="L413" s="18"/>
    </row>
    <row r="414" spans="1:12" ht="15.75" x14ac:dyDescent="0.25">
      <c r="A414" s="20" t="s">
        <v>224</v>
      </c>
      <c r="B414" s="21"/>
      <c r="C414" s="85">
        <v>50</v>
      </c>
      <c r="D414" s="37">
        <v>20</v>
      </c>
      <c r="E414" s="37">
        <v>20</v>
      </c>
      <c r="F414" s="20">
        <v>10</v>
      </c>
      <c r="G414" s="38">
        <v>0</v>
      </c>
      <c r="H414" s="20" t="s">
        <v>297</v>
      </c>
      <c r="I414" s="20" t="s">
        <v>297</v>
      </c>
      <c r="J414" s="20" t="s">
        <v>297</v>
      </c>
      <c r="K414" s="14">
        <f t="shared" si="91"/>
        <v>50</v>
      </c>
      <c r="L414" s="18"/>
    </row>
    <row r="415" spans="1:12" ht="15.75" x14ac:dyDescent="0.25">
      <c r="A415" s="22" t="s">
        <v>246</v>
      </c>
      <c r="B415" s="60"/>
      <c r="C415" s="37">
        <v>3400</v>
      </c>
      <c r="D415" s="37">
        <v>1200</v>
      </c>
      <c r="E415" s="37">
        <v>1000</v>
      </c>
      <c r="F415" s="20">
        <v>1000</v>
      </c>
      <c r="G415" s="38">
        <v>200</v>
      </c>
      <c r="H415" s="20" t="s">
        <v>297</v>
      </c>
      <c r="I415" s="20" t="s">
        <v>297</v>
      </c>
      <c r="J415" s="20" t="s">
        <v>297</v>
      </c>
      <c r="K415" s="14">
        <f t="shared" si="91"/>
        <v>3400</v>
      </c>
      <c r="L415" s="18"/>
    </row>
    <row r="416" spans="1:12" ht="47.25" x14ac:dyDescent="0.25">
      <c r="A416" s="136" t="s">
        <v>493</v>
      </c>
      <c r="B416" s="60"/>
      <c r="C416" s="37">
        <v>45</v>
      </c>
      <c r="D416" s="37">
        <v>45</v>
      </c>
      <c r="E416" s="37">
        <v>0</v>
      </c>
      <c r="F416" s="20">
        <v>0</v>
      </c>
      <c r="G416" s="38">
        <v>0</v>
      </c>
      <c r="H416" s="20"/>
      <c r="I416" s="20"/>
      <c r="J416" s="20"/>
      <c r="K416" s="14">
        <f t="shared" si="91"/>
        <v>45</v>
      </c>
      <c r="L416" s="18"/>
    </row>
    <row r="417" spans="1:12" ht="31.5" x14ac:dyDescent="0.25">
      <c r="A417" s="136" t="s">
        <v>494</v>
      </c>
      <c r="B417" s="60"/>
      <c r="C417" s="37">
        <v>50</v>
      </c>
      <c r="D417" s="37">
        <v>0</v>
      </c>
      <c r="E417" s="37">
        <v>50</v>
      </c>
      <c r="F417" s="20">
        <v>0</v>
      </c>
      <c r="G417" s="38">
        <v>0</v>
      </c>
      <c r="H417" s="20">
        <v>0</v>
      </c>
      <c r="I417" s="20"/>
      <c r="J417" s="20"/>
      <c r="K417" s="14">
        <f t="shared" si="91"/>
        <v>50</v>
      </c>
      <c r="L417" s="18"/>
    </row>
    <row r="418" spans="1:12" ht="31.5" x14ac:dyDescent="0.25">
      <c r="A418" s="23" t="s">
        <v>496</v>
      </c>
      <c r="B418" s="60"/>
      <c r="C418" s="37">
        <v>50</v>
      </c>
      <c r="D418" s="37">
        <v>50</v>
      </c>
      <c r="E418" s="37">
        <v>0</v>
      </c>
      <c r="F418" s="20">
        <v>0</v>
      </c>
      <c r="G418" s="38">
        <v>0</v>
      </c>
      <c r="H418" s="20"/>
      <c r="I418" s="20"/>
      <c r="J418" s="20"/>
      <c r="K418" s="14">
        <f t="shared" si="91"/>
        <v>50</v>
      </c>
      <c r="L418" s="18"/>
    </row>
    <row r="419" spans="1:12" ht="15.75" x14ac:dyDescent="0.25">
      <c r="A419" s="86" t="s">
        <v>497</v>
      </c>
      <c r="B419" s="60"/>
      <c r="C419" s="37">
        <v>139</v>
      </c>
      <c r="D419" s="37">
        <v>139</v>
      </c>
      <c r="E419" s="37">
        <v>0</v>
      </c>
      <c r="F419" s="20">
        <v>0</v>
      </c>
      <c r="G419" s="38"/>
      <c r="H419" s="20"/>
      <c r="I419" s="20"/>
      <c r="J419" s="20"/>
      <c r="K419" s="14">
        <f t="shared" si="91"/>
        <v>139</v>
      </c>
      <c r="L419" s="18"/>
    </row>
    <row r="420" spans="1:12" ht="15.75" x14ac:dyDescent="0.25">
      <c r="A420" s="86" t="s">
        <v>498</v>
      </c>
      <c r="B420" s="60"/>
      <c r="C420" s="37">
        <v>90</v>
      </c>
      <c r="D420" s="37">
        <v>90</v>
      </c>
      <c r="E420" s="37">
        <v>0</v>
      </c>
      <c r="F420" s="20">
        <v>0</v>
      </c>
      <c r="G420" s="38"/>
      <c r="H420" s="20"/>
      <c r="I420" s="20"/>
      <c r="J420" s="20"/>
      <c r="K420" s="14">
        <f t="shared" si="91"/>
        <v>90</v>
      </c>
      <c r="L420" s="18"/>
    </row>
    <row r="421" spans="1:12" ht="15.75" x14ac:dyDescent="0.25">
      <c r="A421" s="22" t="s">
        <v>499</v>
      </c>
      <c r="B421" s="60"/>
      <c r="C421" s="37">
        <v>290</v>
      </c>
      <c r="D421" s="37">
        <v>150</v>
      </c>
      <c r="E421" s="37">
        <v>140</v>
      </c>
      <c r="F421" s="20">
        <v>0</v>
      </c>
      <c r="G421" s="38">
        <v>0</v>
      </c>
      <c r="H421" s="20" t="s">
        <v>297</v>
      </c>
      <c r="I421" s="20" t="s">
        <v>297</v>
      </c>
      <c r="J421" s="20" t="s">
        <v>297</v>
      </c>
      <c r="K421" s="14">
        <f t="shared" si="91"/>
        <v>290</v>
      </c>
      <c r="L421" s="18"/>
    </row>
    <row r="422" spans="1:12" ht="15.75" x14ac:dyDescent="0.25">
      <c r="A422" s="22" t="s">
        <v>247</v>
      </c>
      <c r="B422" s="60"/>
      <c r="C422" s="37">
        <v>70</v>
      </c>
      <c r="D422" s="37">
        <v>30</v>
      </c>
      <c r="E422" s="37">
        <v>30</v>
      </c>
      <c r="F422" s="20">
        <v>10</v>
      </c>
      <c r="G422" s="38">
        <v>0</v>
      </c>
      <c r="H422" s="20" t="s">
        <v>297</v>
      </c>
      <c r="I422" s="20" t="s">
        <v>297</v>
      </c>
      <c r="J422" s="20" t="s">
        <v>297</v>
      </c>
      <c r="K422" s="14">
        <f t="shared" si="91"/>
        <v>70</v>
      </c>
      <c r="L422" s="18"/>
    </row>
    <row r="423" spans="1:12" ht="15.75" customHeight="1" x14ac:dyDescent="0.25">
      <c r="A423" s="86" t="s">
        <v>335</v>
      </c>
      <c r="B423" s="58"/>
      <c r="C423" s="37">
        <v>12</v>
      </c>
      <c r="D423" s="37">
        <v>12</v>
      </c>
      <c r="E423" s="37">
        <v>0</v>
      </c>
      <c r="F423" s="20">
        <v>0</v>
      </c>
      <c r="G423" s="38">
        <v>0</v>
      </c>
      <c r="H423" s="20" t="s">
        <v>297</v>
      </c>
      <c r="I423" s="20" t="s">
        <v>297</v>
      </c>
      <c r="J423" s="20" t="s">
        <v>297</v>
      </c>
      <c r="K423" s="14">
        <f t="shared" si="91"/>
        <v>12</v>
      </c>
      <c r="L423" s="18"/>
    </row>
    <row r="424" spans="1:12" ht="15.75" x14ac:dyDescent="0.25">
      <c r="A424" s="28" t="s">
        <v>44</v>
      </c>
      <c r="B424" s="21" t="s">
        <v>153</v>
      </c>
      <c r="C424" s="29">
        <f>+C425+C426+C427+C428</f>
        <v>1525</v>
      </c>
      <c r="D424" s="29">
        <f t="shared" ref="D424:G424" si="99">+D425+D426+D427+D428</f>
        <v>1520</v>
      </c>
      <c r="E424" s="29">
        <f t="shared" si="99"/>
        <v>5</v>
      </c>
      <c r="F424" s="29">
        <f t="shared" si="99"/>
        <v>0</v>
      </c>
      <c r="G424" s="29">
        <f t="shared" si="99"/>
        <v>0</v>
      </c>
      <c r="H424" s="28">
        <v>200</v>
      </c>
      <c r="I424" s="28">
        <v>200</v>
      </c>
      <c r="J424" s="28">
        <v>200</v>
      </c>
      <c r="K424" s="14">
        <f t="shared" si="91"/>
        <v>1525</v>
      </c>
      <c r="L424" s="18"/>
    </row>
    <row r="425" spans="1:12" ht="17.25" customHeight="1" x14ac:dyDescent="0.25">
      <c r="A425" s="22" t="s">
        <v>437</v>
      </c>
      <c r="B425" s="60"/>
      <c r="C425" s="37">
        <v>5</v>
      </c>
      <c r="D425" s="37">
        <v>0</v>
      </c>
      <c r="E425" s="37">
        <v>5</v>
      </c>
      <c r="F425" s="20">
        <v>0</v>
      </c>
      <c r="G425" s="38">
        <v>0</v>
      </c>
      <c r="H425" s="20" t="s">
        <v>297</v>
      </c>
      <c r="I425" s="20" t="s">
        <v>297</v>
      </c>
      <c r="J425" s="20" t="s">
        <v>297</v>
      </c>
      <c r="K425" s="14">
        <f t="shared" si="91"/>
        <v>5</v>
      </c>
      <c r="L425" s="18"/>
    </row>
    <row r="426" spans="1:12" ht="16.5" customHeight="1" x14ac:dyDescent="0.25">
      <c r="A426" s="82" t="s">
        <v>334</v>
      </c>
      <c r="B426" s="59"/>
      <c r="C426" s="70">
        <v>155</v>
      </c>
      <c r="D426" s="37">
        <v>155</v>
      </c>
      <c r="E426" s="37">
        <v>0</v>
      </c>
      <c r="F426" s="20">
        <v>0</v>
      </c>
      <c r="G426" s="38">
        <v>0</v>
      </c>
      <c r="H426" s="20" t="s">
        <v>297</v>
      </c>
      <c r="I426" s="20" t="s">
        <v>297</v>
      </c>
      <c r="J426" s="20" t="s">
        <v>297</v>
      </c>
      <c r="K426" s="14">
        <f t="shared" si="91"/>
        <v>155</v>
      </c>
      <c r="L426" s="18"/>
    </row>
    <row r="427" spans="1:12" ht="38.25" customHeight="1" x14ac:dyDescent="0.25">
      <c r="A427" s="82" t="s">
        <v>325</v>
      </c>
      <c r="B427" s="59"/>
      <c r="C427" s="70">
        <v>490</v>
      </c>
      <c r="D427" s="37">
        <v>490</v>
      </c>
      <c r="E427" s="37">
        <v>0</v>
      </c>
      <c r="F427" s="20">
        <v>0</v>
      </c>
      <c r="G427" s="38">
        <v>0</v>
      </c>
      <c r="H427" s="20" t="s">
        <v>297</v>
      </c>
      <c r="I427" s="20" t="s">
        <v>297</v>
      </c>
      <c r="J427" s="20" t="s">
        <v>297</v>
      </c>
      <c r="K427" s="14">
        <f t="shared" si="91"/>
        <v>490</v>
      </c>
      <c r="L427" s="18"/>
    </row>
    <row r="428" spans="1:12" ht="41.25" customHeight="1" x14ac:dyDescent="0.25">
      <c r="A428" s="67" t="s">
        <v>495</v>
      </c>
      <c r="B428" s="59"/>
      <c r="C428" s="70">
        <v>875</v>
      </c>
      <c r="D428" s="37">
        <v>875</v>
      </c>
      <c r="E428" s="37">
        <v>0</v>
      </c>
      <c r="F428" s="20">
        <v>0</v>
      </c>
      <c r="G428" s="38">
        <v>0</v>
      </c>
      <c r="H428" s="20"/>
      <c r="I428" s="20"/>
      <c r="J428" s="20"/>
      <c r="K428" s="14">
        <f t="shared" si="91"/>
        <v>875</v>
      </c>
      <c r="L428" s="18"/>
    </row>
    <row r="429" spans="1:12" ht="15.75" x14ac:dyDescent="0.25">
      <c r="A429" s="28" t="s">
        <v>199</v>
      </c>
      <c r="B429" s="21" t="s">
        <v>118</v>
      </c>
      <c r="C429" s="30">
        <f>+C430+C432</f>
        <v>480</v>
      </c>
      <c r="D429" s="30">
        <f>+D430+D432</f>
        <v>220</v>
      </c>
      <c r="E429" s="30">
        <f>+E430+E432</f>
        <v>160</v>
      </c>
      <c r="F429" s="30">
        <f>+F430+F432</f>
        <v>50</v>
      </c>
      <c r="G429" s="30">
        <f>+G430+G432</f>
        <v>50</v>
      </c>
      <c r="H429" s="30">
        <v>500</v>
      </c>
      <c r="I429" s="30">
        <v>1000</v>
      </c>
      <c r="J429" s="30">
        <v>2000</v>
      </c>
      <c r="K429" s="14">
        <f t="shared" si="91"/>
        <v>480</v>
      </c>
      <c r="L429" s="18"/>
    </row>
    <row r="430" spans="1:12" ht="15.75" x14ac:dyDescent="0.25">
      <c r="A430" s="28" t="s">
        <v>57</v>
      </c>
      <c r="B430" s="21"/>
      <c r="C430" s="30">
        <f>C431</f>
        <v>200</v>
      </c>
      <c r="D430" s="30">
        <f t="shared" ref="D430:G430" si="100">D431</f>
        <v>50</v>
      </c>
      <c r="E430" s="30">
        <f t="shared" si="100"/>
        <v>50</v>
      </c>
      <c r="F430" s="30">
        <f t="shared" si="100"/>
        <v>50</v>
      </c>
      <c r="G430" s="30">
        <f t="shared" si="100"/>
        <v>50</v>
      </c>
      <c r="H430" s="28">
        <v>150</v>
      </c>
      <c r="I430" s="28">
        <v>150</v>
      </c>
      <c r="J430" s="28">
        <v>150</v>
      </c>
      <c r="K430" s="14">
        <f t="shared" si="91"/>
        <v>200</v>
      </c>
      <c r="L430" s="18"/>
    </row>
    <row r="431" spans="1:12" ht="15.75" x14ac:dyDescent="0.25">
      <c r="A431" s="20" t="s">
        <v>155</v>
      </c>
      <c r="B431" s="58"/>
      <c r="C431" s="37">
        <v>200</v>
      </c>
      <c r="D431" s="37">
        <v>50</v>
      </c>
      <c r="E431" s="37">
        <v>50</v>
      </c>
      <c r="F431" s="20">
        <v>50</v>
      </c>
      <c r="G431" s="38">
        <v>50</v>
      </c>
      <c r="H431" s="20">
        <v>150</v>
      </c>
      <c r="I431" s="20">
        <v>150</v>
      </c>
      <c r="J431" s="20">
        <v>150</v>
      </c>
      <c r="K431" s="14">
        <f t="shared" si="91"/>
        <v>200</v>
      </c>
      <c r="L431" s="18"/>
    </row>
    <row r="432" spans="1:12" ht="15.75" x14ac:dyDescent="0.25">
      <c r="A432" s="28" t="s">
        <v>13</v>
      </c>
      <c r="B432" s="58"/>
      <c r="C432" s="30">
        <f>+C433+C434</f>
        <v>280</v>
      </c>
      <c r="D432" s="30">
        <f t="shared" ref="D432:G432" si="101">+D433+D434</f>
        <v>170</v>
      </c>
      <c r="E432" s="30">
        <f t="shared" si="101"/>
        <v>110</v>
      </c>
      <c r="F432" s="30">
        <f t="shared" si="101"/>
        <v>0</v>
      </c>
      <c r="G432" s="30">
        <f t="shared" si="101"/>
        <v>0</v>
      </c>
      <c r="H432" s="30">
        <f t="shared" ref="H432:J432" si="102">H434</f>
        <v>0</v>
      </c>
      <c r="I432" s="30">
        <f t="shared" si="102"/>
        <v>0</v>
      </c>
      <c r="J432" s="30">
        <f t="shared" si="102"/>
        <v>0</v>
      </c>
      <c r="K432" s="14">
        <f t="shared" si="91"/>
        <v>280</v>
      </c>
      <c r="L432" s="18"/>
    </row>
    <row r="433" spans="1:12" ht="31.5" x14ac:dyDescent="0.25">
      <c r="A433" s="25" t="s">
        <v>485</v>
      </c>
      <c r="B433" s="58"/>
      <c r="C433" s="37">
        <v>110</v>
      </c>
      <c r="D433" s="37">
        <v>0</v>
      </c>
      <c r="E433" s="37">
        <v>110</v>
      </c>
      <c r="F433" s="37">
        <v>0</v>
      </c>
      <c r="G433" s="63">
        <v>0</v>
      </c>
      <c r="H433" s="37">
        <v>0</v>
      </c>
      <c r="I433" s="37">
        <v>0</v>
      </c>
      <c r="J433" s="37">
        <v>0</v>
      </c>
      <c r="K433" s="14">
        <f t="shared" si="91"/>
        <v>110</v>
      </c>
      <c r="L433" s="18"/>
    </row>
    <row r="434" spans="1:12" ht="15.75" x14ac:dyDescent="0.25">
      <c r="A434" s="20" t="s">
        <v>374</v>
      </c>
      <c r="B434" s="58"/>
      <c r="C434" s="37">
        <v>170</v>
      </c>
      <c r="D434" s="37">
        <v>170</v>
      </c>
      <c r="E434" s="37">
        <v>0</v>
      </c>
      <c r="F434" s="20">
        <v>0</v>
      </c>
      <c r="G434" s="38">
        <v>0</v>
      </c>
      <c r="H434" s="20">
        <v>0</v>
      </c>
      <c r="I434" s="20">
        <v>0</v>
      </c>
      <c r="J434" s="20">
        <v>0</v>
      </c>
      <c r="K434" s="14">
        <f t="shared" si="91"/>
        <v>170</v>
      </c>
      <c r="L434" s="18"/>
    </row>
    <row r="435" spans="1:12" ht="15.75" x14ac:dyDescent="0.25">
      <c r="A435" s="28" t="s">
        <v>236</v>
      </c>
      <c r="B435" s="21" t="s">
        <v>119</v>
      </c>
      <c r="C435" s="30">
        <f>+C436+C437+C438</f>
        <v>4209</v>
      </c>
      <c r="D435" s="30">
        <f t="shared" ref="D435:G435" si="103">+D436+D437+D438</f>
        <v>1134</v>
      </c>
      <c r="E435" s="30">
        <f t="shared" si="103"/>
        <v>1050</v>
      </c>
      <c r="F435" s="30">
        <f t="shared" si="103"/>
        <v>1050</v>
      </c>
      <c r="G435" s="30">
        <f t="shared" si="103"/>
        <v>975</v>
      </c>
      <c r="H435" s="30">
        <f t="shared" ref="H435:J435" si="104">+H436+H437</f>
        <v>4300</v>
      </c>
      <c r="I435" s="30">
        <f t="shared" si="104"/>
        <v>4300</v>
      </c>
      <c r="J435" s="30">
        <f t="shared" si="104"/>
        <v>4300</v>
      </c>
      <c r="K435" s="14">
        <f t="shared" si="91"/>
        <v>4209</v>
      </c>
      <c r="L435" s="18"/>
    </row>
    <row r="436" spans="1:12" ht="15.75" x14ac:dyDescent="0.25">
      <c r="A436" s="20" t="s">
        <v>2</v>
      </c>
      <c r="B436" s="58"/>
      <c r="C436" s="37">
        <v>3374</v>
      </c>
      <c r="D436" s="37">
        <v>850</v>
      </c>
      <c r="E436" s="37">
        <v>850</v>
      </c>
      <c r="F436" s="20">
        <v>850</v>
      </c>
      <c r="G436" s="38">
        <v>824</v>
      </c>
      <c r="H436" s="20">
        <v>3400</v>
      </c>
      <c r="I436" s="20">
        <v>3400</v>
      </c>
      <c r="J436" s="20">
        <v>3400</v>
      </c>
      <c r="K436" s="14">
        <f t="shared" si="91"/>
        <v>3374</v>
      </c>
      <c r="L436" s="18"/>
    </row>
    <row r="437" spans="1:12" ht="15.75" x14ac:dyDescent="0.25">
      <c r="A437" s="20" t="s">
        <v>4</v>
      </c>
      <c r="B437" s="58"/>
      <c r="C437" s="37">
        <v>801</v>
      </c>
      <c r="D437" s="37">
        <v>250</v>
      </c>
      <c r="E437" s="37">
        <v>200</v>
      </c>
      <c r="F437" s="20">
        <v>200</v>
      </c>
      <c r="G437" s="38">
        <v>151</v>
      </c>
      <c r="H437" s="20">
        <v>900</v>
      </c>
      <c r="I437" s="20">
        <v>900</v>
      </c>
      <c r="J437" s="20">
        <v>900</v>
      </c>
      <c r="K437" s="14">
        <f t="shared" si="91"/>
        <v>801</v>
      </c>
      <c r="L437" s="18"/>
    </row>
    <row r="438" spans="1:12" ht="15.75" x14ac:dyDescent="0.25">
      <c r="A438" s="20" t="s">
        <v>13</v>
      </c>
      <c r="B438" s="58"/>
      <c r="C438" s="37">
        <v>34</v>
      </c>
      <c r="D438" s="73">
        <v>34</v>
      </c>
      <c r="E438" s="73">
        <v>0</v>
      </c>
      <c r="F438" s="40">
        <v>0</v>
      </c>
      <c r="G438" s="74">
        <v>0</v>
      </c>
      <c r="H438" s="40">
        <v>0</v>
      </c>
      <c r="I438" s="40">
        <v>0</v>
      </c>
      <c r="J438" s="40">
        <v>0</v>
      </c>
      <c r="K438" s="14">
        <f t="shared" si="91"/>
        <v>34</v>
      </c>
      <c r="L438" s="18"/>
    </row>
    <row r="439" spans="1:12" ht="15.75" x14ac:dyDescent="0.25">
      <c r="A439" s="34" t="s">
        <v>257</v>
      </c>
      <c r="B439" s="21" t="s">
        <v>119</v>
      </c>
      <c r="C439" s="83">
        <f>+C440+C441+C442</f>
        <v>4006</v>
      </c>
      <c r="D439" s="83">
        <f t="shared" ref="D439:J439" si="105">+D440+D441+D442</f>
        <v>1014</v>
      </c>
      <c r="E439" s="83">
        <f t="shared" si="105"/>
        <v>1119</v>
      </c>
      <c r="F439" s="83">
        <f t="shared" si="105"/>
        <v>920</v>
      </c>
      <c r="G439" s="83">
        <f t="shared" si="105"/>
        <v>953</v>
      </c>
      <c r="H439" s="83">
        <f t="shared" si="105"/>
        <v>2700</v>
      </c>
      <c r="I439" s="83">
        <f t="shared" si="105"/>
        <v>2700</v>
      </c>
      <c r="J439" s="83">
        <f t="shared" si="105"/>
        <v>2700</v>
      </c>
      <c r="K439" s="14">
        <f t="shared" si="91"/>
        <v>4006</v>
      </c>
      <c r="L439" s="18"/>
    </row>
    <row r="440" spans="1:12" ht="15.75" x14ac:dyDescent="0.25">
      <c r="A440" s="20" t="s">
        <v>2</v>
      </c>
      <c r="B440" s="58"/>
      <c r="C440" s="37">
        <v>1393</v>
      </c>
      <c r="D440" s="37">
        <v>343</v>
      </c>
      <c r="E440" s="37">
        <v>350</v>
      </c>
      <c r="F440" s="20">
        <v>350</v>
      </c>
      <c r="G440" s="38">
        <v>350</v>
      </c>
      <c r="H440" s="20">
        <v>1100</v>
      </c>
      <c r="I440" s="20">
        <v>1100</v>
      </c>
      <c r="J440" s="20">
        <v>1100</v>
      </c>
      <c r="K440" s="14">
        <f t="shared" si="91"/>
        <v>1393</v>
      </c>
      <c r="L440" s="18"/>
    </row>
    <row r="441" spans="1:12" ht="15.75" x14ac:dyDescent="0.25">
      <c r="A441" s="20" t="s">
        <v>4</v>
      </c>
      <c r="B441" s="58"/>
      <c r="C441" s="37">
        <v>2313</v>
      </c>
      <c r="D441" s="37">
        <v>570</v>
      </c>
      <c r="E441" s="37">
        <v>570</v>
      </c>
      <c r="F441" s="20">
        <v>570</v>
      </c>
      <c r="G441" s="38">
        <v>603</v>
      </c>
      <c r="H441" s="20">
        <v>1600</v>
      </c>
      <c r="I441" s="20">
        <v>1600</v>
      </c>
      <c r="J441" s="20">
        <v>1600</v>
      </c>
      <c r="K441" s="14">
        <f t="shared" si="91"/>
        <v>2313</v>
      </c>
      <c r="L441" s="18"/>
    </row>
    <row r="442" spans="1:12" ht="15.75" x14ac:dyDescent="0.25">
      <c r="A442" s="20" t="s">
        <v>13</v>
      </c>
      <c r="B442" s="66"/>
      <c r="C442" s="73">
        <v>300</v>
      </c>
      <c r="D442" s="37">
        <v>101</v>
      </c>
      <c r="E442" s="37">
        <v>199</v>
      </c>
      <c r="F442" s="20">
        <v>0</v>
      </c>
      <c r="G442" s="38">
        <v>0</v>
      </c>
      <c r="H442" s="20">
        <v>0</v>
      </c>
      <c r="I442" s="20">
        <v>0</v>
      </c>
      <c r="J442" s="20">
        <v>0</v>
      </c>
      <c r="K442" s="14">
        <f t="shared" si="91"/>
        <v>300</v>
      </c>
      <c r="L442" s="18"/>
    </row>
    <row r="443" spans="1:12" ht="15.75" x14ac:dyDescent="0.25">
      <c r="A443" s="28" t="s">
        <v>44</v>
      </c>
      <c r="B443" s="64" t="s">
        <v>306</v>
      </c>
      <c r="C443" s="83">
        <f>+C444+C445</f>
        <v>125</v>
      </c>
      <c r="D443" s="83">
        <f t="shared" ref="D443:G443" si="106">+D444+D445</f>
        <v>125</v>
      </c>
      <c r="E443" s="83">
        <f t="shared" si="106"/>
        <v>0</v>
      </c>
      <c r="F443" s="83">
        <f t="shared" si="106"/>
        <v>0</v>
      </c>
      <c r="G443" s="83">
        <f t="shared" si="106"/>
        <v>0</v>
      </c>
      <c r="H443" s="83">
        <v>400</v>
      </c>
      <c r="I443" s="28">
        <v>400</v>
      </c>
      <c r="J443" s="28">
        <v>400</v>
      </c>
      <c r="K443" s="14">
        <f t="shared" si="91"/>
        <v>125</v>
      </c>
      <c r="L443" s="18"/>
    </row>
    <row r="444" spans="1:12" ht="15.75" x14ac:dyDescent="0.25">
      <c r="A444" s="20" t="s">
        <v>311</v>
      </c>
      <c r="B444" s="21"/>
      <c r="C444" s="37">
        <v>10</v>
      </c>
      <c r="D444" s="37">
        <v>10</v>
      </c>
      <c r="E444" s="37">
        <v>0</v>
      </c>
      <c r="F444" s="37">
        <v>0</v>
      </c>
      <c r="G444" s="63">
        <v>0</v>
      </c>
      <c r="H444" s="73" t="s">
        <v>297</v>
      </c>
      <c r="I444" s="20" t="s">
        <v>297</v>
      </c>
      <c r="J444" s="20" t="s">
        <v>297</v>
      </c>
      <c r="K444" s="14">
        <f t="shared" si="91"/>
        <v>10</v>
      </c>
      <c r="L444" s="18"/>
    </row>
    <row r="445" spans="1:12" ht="15.75" x14ac:dyDescent="0.25">
      <c r="A445" s="20" t="s">
        <v>336</v>
      </c>
      <c r="B445" s="21"/>
      <c r="C445" s="37">
        <v>115</v>
      </c>
      <c r="D445" s="37">
        <v>115</v>
      </c>
      <c r="E445" s="37">
        <v>0</v>
      </c>
      <c r="F445" s="37">
        <v>0</v>
      </c>
      <c r="G445" s="37">
        <v>0</v>
      </c>
      <c r="H445" s="37" t="s">
        <v>297</v>
      </c>
      <c r="I445" s="20" t="s">
        <v>297</v>
      </c>
      <c r="J445" s="20" t="s">
        <v>297</v>
      </c>
      <c r="K445" s="14">
        <f t="shared" si="91"/>
        <v>115</v>
      </c>
      <c r="L445" s="18"/>
    </row>
    <row r="446" spans="1:12" ht="15.75" x14ac:dyDescent="0.25">
      <c r="A446" s="34" t="s">
        <v>18</v>
      </c>
      <c r="B446" s="21" t="s">
        <v>120</v>
      </c>
      <c r="C446" s="30">
        <f t="shared" ref="C446:J446" si="107">+C447+C448+C449+C450+C451</f>
        <v>21947</v>
      </c>
      <c r="D446" s="30">
        <f t="shared" si="107"/>
        <v>7000</v>
      </c>
      <c r="E446" s="30">
        <f t="shared" si="107"/>
        <v>5339</v>
      </c>
      <c r="F446" s="30">
        <f t="shared" si="107"/>
        <v>4055</v>
      </c>
      <c r="G446" s="30">
        <f t="shared" si="107"/>
        <v>5553</v>
      </c>
      <c r="H446" s="30">
        <f t="shared" si="107"/>
        <v>24734</v>
      </c>
      <c r="I446" s="30">
        <f t="shared" si="107"/>
        <v>30234</v>
      </c>
      <c r="J446" s="30">
        <f t="shared" si="107"/>
        <v>35731</v>
      </c>
      <c r="K446" s="14">
        <f t="shared" si="91"/>
        <v>21947</v>
      </c>
      <c r="L446" s="18"/>
    </row>
    <row r="447" spans="1:12" ht="15.75" x14ac:dyDescent="0.25">
      <c r="A447" s="28" t="s">
        <v>2</v>
      </c>
      <c r="B447" s="21" t="s">
        <v>121</v>
      </c>
      <c r="C447" s="30">
        <f>+D447+E447+F447+G447</f>
        <v>2270</v>
      </c>
      <c r="D447" s="30">
        <f t="shared" ref="D447:G447" si="108">D456</f>
        <v>558</v>
      </c>
      <c r="E447" s="30">
        <f t="shared" si="108"/>
        <v>600</v>
      </c>
      <c r="F447" s="30">
        <f t="shared" si="108"/>
        <v>563</v>
      </c>
      <c r="G447" s="30">
        <f t="shared" si="108"/>
        <v>549</v>
      </c>
      <c r="H447" s="30">
        <v>2084</v>
      </c>
      <c r="I447" s="30">
        <v>2084</v>
      </c>
      <c r="J447" s="30">
        <v>2100</v>
      </c>
      <c r="K447" s="14">
        <f t="shared" si="91"/>
        <v>2270</v>
      </c>
      <c r="L447" s="18"/>
    </row>
    <row r="448" spans="1:12" ht="15.75" x14ac:dyDescent="0.25">
      <c r="A448" s="28" t="s">
        <v>4</v>
      </c>
      <c r="B448" s="21" t="s">
        <v>122</v>
      </c>
      <c r="C448" s="30">
        <f>+C457+C460+C468</f>
        <v>16611</v>
      </c>
      <c r="D448" s="30">
        <f>+D457+D460+D468</f>
        <v>6022</v>
      </c>
      <c r="E448" s="30">
        <f>+E457+E460+E468</f>
        <v>4659</v>
      </c>
      <c r="F448" s="30">
        <f>+F457+F460+F468</f>
        <v>3492</v>
      </c>
      <c r="G448" s="30">
        <f>+G457+G460+G468</f>
        <v>2438</v>
      </c>
      <c r="H448" s="30">
        <v>15000</v>
      </c>
      <c r="I448" s="30">
        <v>15000</v>
      </c>
      <c r="J448" s="30">
        <v>15000</v>
      </c>
      <c r="K448" s="14">
        <f t="shared" si="91"/>
        <v>16611</v>
      </c>
      <c r="L448" s="18"/>
    </row>
    <row r="449" spans="1:12" ht="15.75" x14ac:dyDescent="0.25">
      <c r="A449" s="28" t="s">
        <v>13</v>
      </c>
      <c r="B449" s="21" t="s">
        <v>123</v>
      </c>
      <c r="C449" s="30">
        <f>+C458+C477</f>
        <v>400</v>
      </c>
      <c r="D449" s="30">
        <f>+D458+D477</f>
        <v>320</v>
      </c>
      <c r="E449" s="30">
        <f>+E458+E477</f>
        <v>80</v>
      </c>
      <c r="F449" s="30">
        <f>+F458+F477</f>
        <v>0</v>
      </c>
      <c r="G449" s="30">
        <f>+G458+G477</f>
        <v>0</v>
      </c>
      <c r="H449" s="30">
        <v>2000</v>
      </c>
      <c r="I449" s="30">
        <v>2500</v>
      </c>
      <c r="J449" s="30">
        <v>3000</v>
      </c>
      <c r="K449" s="14">
        <f t="shared" si="91"/>
        <v>400</v>
      </c>
      <c r="L449" s="18"/>
    </row>
    <row r="450" spans="1:12" ht="15.75" x14ac:dyDescent="0.25">
      <c r="A450" s="76" t="s">
        <v>254</v>
      </c>
      <c r="B450" s="21" t="s">
        <v>253</v>
      </c>
      <c r="C450" s="30">
        <f>+C453+C454</f>
        <v>100</v>
      </c>
      <c r="D450" s="30">
        <f t="shared" ref="D450:G450" si="109">+D453+D454</f>
        <v>100</v>
      </c>
      <c r="E450" s="30">
        <f t="shared" si="109"/>
        <v>0</v>
      </c>
      <c r="F450" s="30">
        <f t="shared" si="109"/>
        <v>0</v>
      </c>
      <c r="G450" s="30">
        <f t="shared" si="109"/>
        <v>0</v>
      </c>
      <c r="H450" s="28">
        <v>5000</v>
      </c>
      <c r="I450" s="28">
        <v>10000</v>
      </c>
      <c r="J450" s="28">
        <v>14981</v>
      </c>
      <c r="K450" s="14">
        <f t="shared" si="91"/>
        <v>100</v>
      </c>
      <c r="L450" s="18"/>
    </row>
    <row r="451" spans="1:12" ht="15.75" x14ac:dyDescent="0.25">
      <c r="A451" s="28" t="s">
        <v>365</v>
      </c>
      <c r="B451" s="21" t="s">
        <v>295</v>
      </c>
      <c r="C451" s="30">
        <v>2566</v>
      </c>
      <c r="D451" s="30">
        <v>0</v>
      </c>
      <c r="E451" s="30">
        <v>0</v>
      </c>
      <c r="F451" s="28">
        <v>0</v>
      </c>
      <c r="G451" s="33">
        <v>2566</v>
      </c>
      <c r="H451" s="28">
        <v>650</v>
      </c>
      <c r="I451" s="28">
        <v>650</v>
      </c>
      <c r="J451" s="28">
        <v>650</v>
      </c>
      <c r="K451" s="14">
        <f t="shared" si="91"/>
        <v>2566</v>
      </c>
      <c r="L451" s="18"/>
    </row>
    <row r="452" spans="1:12" ht="15.75" x14ac:dyDescent="0.25">
      <c r="A452" s="22" t="s">
        <v>254</v>
      </c>
      <c r="B452" s="58" t="s">
        <v>253</v>
      </c>
      <c r="C452" s="37">
        <f>+C453+C454</f>
        <v>100</v>
      </c>
      <c r="D452" s="37">
        <f t="shared" ref="D452:F452" si="110">+D453+D454</f>
        <v>100</v>
      </c>
      <c r="E452" s="37">
        <f t="shared" si="110"/>
        <v>0</v>
      </c>
      <c r="F452" s="37">
        <f t="shared" si="110"/>
        <v>0</v>
      </c>
      <c r="G452" s="37"/>
      <c r="H452" s="28"/>
      <c r="I452" s="28"/>
      <c r="J452" s="28"/>
      <c r="K452" s="14">
        <f t="shared" si="91"/>
        <v>100</v>
      </c>
      <c r="L452" s="18"/>
    </row>
    <row r="453" spans="1:12" ht="31.5" x14ac:dyDescent="0.25">
      <c r="A453" s="22" t="s">
        <v>278</v>
      </c>
      <c r="B453" s="58"/>
      <c r="C453" s="37">
        <v>50</v>
      </c>
      <c r="D453" s="37">
        <v>50</v>
      </c>
      <c r="E453" s="37"/>
      <c r="F453" s="37"/>
      <c r="G453" s="38"/>
      <c r="H453" s="20" t="s">
        <v>297</v>
      </c>
      <c r="I453" s="20" t="s">
        <v>297</v>
      </c>
      <c r="J453" s="20" t="s">
        <v>297</v>
      </c>
      <c r="K453" s="14">
        <f t="shared" si="91"/>
        <v>50</v>
      </c>
      <c r="L453" s="18"/>
    </row>
    <row r="454" spans="1:12" ht="31.5" x14ac:dyDescent="0.25">
      <c r="A454" s="22" t="s">
        <v>279</v>
      </c>
      <c r="B454" s="58"/>
      <c r="C454" s="37">
        <v>50</v>
      </c>
      <c r="D454" s="37">
        <v>50</v>
      </c>
      <c r="E454" s="37"/>
      <c r="F454" s="20"/>
      <c r="G454" s="38"/>
      <c r="H454" s="20" t="s">
        <v>297</v>
      </c>
      <c r="I454" s="20" t="s">
        <v>297</v>
      </c>
      <c r="J454" s="20" t="s">
        <v>297</v>
      </c>
      <c r="K454" s="14">
        <f t="shared" si="91"/>
        <v>50</v>
      </c>
      <c r="L454" s="18"/>
    </row>
    <row r="455" spans="1:12" ht="15.75" x14ac:dyDescent="0.25">
      <c r="A455" s="28" t="s">
        <v>125</v>
      </c>
      <c r="B455" s="21" t="s">
        <v>154</v>
      </c>
      <c r="C455" s="30">
        <f>+C456+C457+C458</f>
        <v>3300</v>
      </c>
      <c r="D455" s="30">
        <f t="shared" ref="D455:G455" si="111">+D456+D457+D458</f>
        <v>862</v>
      </c>
      <c r="E455" s="30">
        <f t="shared" si="111"/>
        <v>939</v>
      </c>
      <c r="F455" s="30">
        <f t="shared" si="111"/>
        <v>805</v>
      </c>
      <c r="G455" s="30">
        <f t="shared" si="111"/>
        <v>694</v>
      </c>
      <c r="H455" s="30">
        <v>4000</v>
      </c>
      <c r="I455" s="30">
        <v>4500</v>
      </c>
      <c r="J455" s="30">
        <v>5000</v>
      </c>
      <c r="K455" s="14">
        <f t="shared" si="91"/>
        <v>3300</v>
      </c>
      <c r="L455" s="18"/>
    </row>
    <row r="456" spans="1:12" ht="15.75" x14ac:dyDescent="0.25">
      <c r="A456" s="20" t="s">
        <v>2</v>
      </c>
      <c r="B456" s="58"/>
      <c r="C456" s="90">
        <v>2270</v>
      </c>
      <c r="D456" s="37">
        <v>558</v>
      </c>
      <c r="E456" s="37">
        <v>600</v>
      </c>
      <c r="F456" s="37">
        <v>563</v>
      </c>
      <c r="G456" s="37">
        <v>549</v>
      </c>
      <c r="H456" s="20" t="s">
        <v>349</v>
      </c>
      <c r="I456" s="20" t="s">
        <v>349</v>
      </c>
      <c r="J456" s="20" t="s">
        <v>349</v>
      </c>
      <c r="K456" s="14">
        <f t="shared" si="91"/>
        <v>2270</v>
      </c>
      <c r="L456" s="18"/>
    </row>
    <row r="457" spans="1:12" ht="15.75" x14ac:dyDescent="0.25">
      <c r="A457" s="20" t="s">
        <v>4</v>
      </c>
      <c r="B457" s="58"/>
      <c r="C457" s="37">
        <v>1000</v>
      </c>
      <c r="D457" s="37">
        <v>304</v>
      </c>
      <c r="E457" s="37">
        <v>309</v>
      </c>
      <c r="F457" s="20">
        <v>242</v>
      </c>
      <c r="G457" s="38">
        <v>145</v>
      </c>
      <c r="H457" s="20" t="s">
        <v>349</v>
      </c>
      <c r="I457" s="20" t="s">
        <v>349</v>
      </c>
      <c r="J457" s="20" t="s">
        <v>349</v>
      </c>
      <c r="K457" s="14">
        <f t="shared" si="91"/>
        <v>1000</v>
      </c>
      <c r="L457" s="18"/>
    </row>
    <row r="458" spans="1:12" ht="15.75" x14ac:dyDescent="0.25">
      <c r="A458" s="20" t="s">
        <v>193</v>
      </c>
      <c r="B458" s="58"/>
      <c r="C458" s="37">
        <v>30</v>
      </c>
      <c r="D458" s="37">
        <v>0</v>
      </c>
      <c r="E458" s="37">
        <v>30</v>
      </c>
      <c r="F458" s="20">
        <v>0</v>
      </c>
      <c r="G458" s="38">
        <v>0</v>
      </c>
      <c r="H458" s="20" t="s">
        <v>349</v>
      </c>
      <c r="I458" s="20" t="s">
        <v>349</v>
      </c>
      <c r="J458" s="20" t="s">
        <v>349</v>
      </c>
      <c r="K458" s="14">
        <f t="shared" ref="K458:K521" si="112">+D458+E458+F458+G458</f>
        <v>30</v>
      </c>
      <c r="L458" s="18"/>
    </row>
    <row r="459" spans="1:12" ht="15.75" x14ac:dyDescent="0.25">
      <c r="A459" s="28" t="s">
        <v>126</v>
      </c>
      <c r="B459" s="21" t="s">
        <v>124</v>
      </c>
      <c r="C459" s="30">
        <f>+C460</f>
        <v>13871</v>
      </c>
      <c r="D459" s="30">
        <f t="shared" ref="D459:J459" si="113">+D460</f>
        <v>5008</v>
      </c>
      <c r="E459" s="30">
        <f t="shared" si="113"/>
        <v>3320</v>
      </c>
      <c r="F459" s="30">
        <f t="shared" si="113"/>
        <v>3250</v>
      </c>
      <c r="G459" s="30">
        <f t="shared" si="113"/>
        <v>2293</v>
      </c>
      <c r="H459" s="30">
        <f t="shared" si="113"/>
        <v>12000</v>
      </c>
      <c r="I459" s="30">
        <f t="shared" si="113"/>
        <v>10000</v>
      </c>
      <c r="J459" s="30">
        <f t="shared" si="113"/>
        <v>12000</v>
      </c>
      <c r="K459" s="14">
        <f t="shared" si="112"/>
        <v>13871</v>
      </c>
      <c r="L459" s="18"/>
    </row>
    <row r="460" spans="1:12" s="1" customFormat="1" ht="15.75" x14ac:dyDescent="0.25">
      <c r="A460" s="28" t="s">
        <v>45</v>
      </c>
      <c r="B460" s="21"/>
      <c r="C460" s="30">
        <f>+C461+C462+C464+C465+C463+C466</f>
        <v>13871</v>
      </c>
      <c r="D460" s="30">
        <f t="shared" ref="D460:G460" si="114">+D461+D462+D464+D465+D463+D466</f>
        <v>5008</v>
      </c>
      <c r="E460" s="30">
        <f t="shared" si="114"/>
        <v>3320</v>
      </c>
      <c r="F460" s="30">
        <f t="shared" si="114"/>
        <v>3250</v>
      </c>
      <c r="G460" s="30">
        <f t="shared" si="114"/>
        <v>2293</v>
      </c>
      <c r="H460" s="28">
        <v>12000</v>
      </c>
      <c r="I460" s="28">
        <v>10000</v>
      </c>
      <c r="J460" s="28">
        <v>12000</v>
      </c>
      <c r="K460" s="14">
        <f t="shared" si="112"/>
        <v>13871</v>
      </c>
      <c r="L460" s="18"/>
    </row>
    <row r="461" spans="1:12" ht="15.75" x14ac:dyDescent="0.25">
      <c r="A461" s="20" t="s">
        <v>305</v>
      </c>
      <c r="B461" s="58"/>
      <c r="C461" s="37">
        <f>+D461+E461+F461+G461</f>
        <v>11946</v>
      </c>
      <c r="D461" s="37">
        <v>4213</v>
      </c>
      <c r="E461" s="37">
        <v>2580</v>
      </c>
      <c r="F461" s="20">
        <v>3000</v>
      </c>
      <c r="G461" s="38">
        <v>2153</v>
      </c>
      <c r="H461" s="20" t="s">
        <v>297</v>
      </c>
      <c r="I461" s="20" t="s">
        <v>297</v>
      </c>
      <c r="J461" s="20" t="s">
        <v>297</v>
      </c>
      <c r="K461" s="14">
        <f t="shared" si="112"/>
        <v>11946</v>
      </c>
      <c r="L461" s="18"/>
    </row>
    <row r="462" spans="1:12" ht="15.75" x14ac:dyDescent="0.25">
      <c r="A462" s="20" t="s">
        <v>362</v>
      </c>
      <c r="B462" s="91"/>
      <c r="C462" s="37">
        <v>580</v>
      </c>
      <c r="D462" s="37">
        <v>150</v>
      </c>
      <c r="E462" s="37">
        <v>140</v>
      </c>
      <c r="F462" s="20">
        <v>150</v>
      </c>
      <c r="G462" s="38">
        <v>140</v>
      </c>
      <c r="H462" s="20" t="s">
        <v>297</v>
      </c>
      <c r="I462" s="20" t="s">
        <v>297</v>
      </c>
      <c r="J462" s="20" t="s">
        <v>297</v>
      </c>
      <c r="K462" s="14">
        <f t="shared" si="112"/>
        <v>580</v>
      </c>
      <c r="L462" s="18"/>
    </row>
    <row r="463" spans="1:12" ht="15.75" x14ac:dyDescent="0.25">
      <c r="A463" s="20" t="s">
        <v>432</v>
      </c>
      <c r="B463" s="91"/>
      <c r="C463" s="37">
        <v>245</v>
      </c>
      <c r="D463" s="37">
        <v>245</v>
      </c>
      <c r="E463" s="37">
        <v>0</v>
      </c>
      <c r="F463" s="20">
        <v>0</v>
      </c>
      <c r="G463" s="38">
        <v>0</v>
      </c>
      <c r="H463" s="20" t="s">
        <v>297</v>
      </c>
      <c r="I463" s="20" t="s">
        <v>297</v>
      </c>
      <c r="J463" s="20" t="s">
        <v>297</v>
      </c>
      <c r="K463" s="14">
        <f t="shared" si="112"/>
        <v>245</v>
      </c>
      <c r="L463" s="18"/>
    </row>
    <row r="464" spans="1:12" ht="15.75" x14ac:dyDescent="0.25">
      <c r="A464" s="22" t="s">
        <v>288</v>
      </c>
      <c r="B464" s="92"/>
      <c r="C464" s="85">
        <v>800</v>
      </c>
      <c r="D464" s="37">
        <v>200</v>
      </c>
      <c r="E464" s="37">
        <v>500</v>
      </c>
      <c r="F464" s="37">
        <v>100</v>
      </c>
      <c r="G464" s="63">
        <v>0</v>
      </c>
      <c r="H464" s="37" t="s">
        <v>297</v>
      </c>
      <c r="I464" s="37" t="s">
        <v>297</v>
      </c>
      <c r="J464" s="20" t="s">
        <v>297</v>
      </c>
      <c r="K464" s="14">
        <f t="shared" si="112"/>
        <v>800</v>
      </c>
      <c r="L464" s="18"/>
    </row>
    <row r="465" spans="1:12" ht="15.75" x14ac:dyDescent="0.25">
      <c r="A465" s="22" t="s">
        <v>289</v>
      </c>
      <c r="B465" s="92"/>
      <c r="C465" s="85">
        <v>200</v>
      </c>
      <c r="D465" s="37">
        <v>200</v>
      </c>
      <c r="E465" s="37">
        <v>0</v>
      </c>
      <c r="F465" s="37">
        <v>0</v>
      </c>
      <c r="G465" s="63">
        <v>0</v>
      </c>
      <c r="H465" s="20" t="s">
        <v>297</v>
      </c>
      <c r="I465" s="20" t="s">
        <v>297</v>
      </c>
      <c r="J465" s="20" t="s">
        <v>297</v>
      </c>
      <c r="K465" s="14">
        <f t="shared" si="112"/>
        <v>200</v>
      </c>
      <c r="L465" s="18"/>
    </row>
    <row r="466" spans="1:12" ht="47.25" x14ac:dyDescent="0.25">
      <c r="A466" s="86" t="s">
        <v>472</v>
      </c>
      <c r="B466" s="92"/>
      <c r="C466" s="85">
        <v>100</v>
      </c>
      <c r="D466" s="37">
        <v>0</v>
      </c>
      <c r="E466" s="37">
        <v>100</v>
      </c>
      <c r="F466" s="37">
        <v>0</v>
      </c>
      <c r="G466" s="63">
        <v>0</v>
      </c>
      <c r="H466" s="20"/>
      <c r="I466" s="20"/>
      <c r="J466" s="20"/>
      <c r="K466" s="14">
        <f t="shared" si="112"/>
        <v>100</v>
      </c>
      <c r="L466" s="18"/>
    </row>
    <row r="467" spans="1:12" ht="15.75" x14ac:dyDescent="0.25">
      <c r="A467" s="28" t="s">
        <v>19</v>
      </c>
      <c r="B467" s="21" t="s">
        <v>127</v>
      </c>
      <c r="C467" s="30">
        <f t="shared" ref="C467:J467" si="115">+C468+C477</f>
        <v>2110</v>
      </c>
      <c r="D467" s="30">
        <f t="shared" si="115"/>
        <v>1030</v>
      </c>
      <c r="E467" s="30">
        <f t="shared" si="115"/>
        <v>1080</v>
      </c>
      <c r="F467" s="30">
        <f t="shared" si="115"/>
        <v>0</v>
      </c>
      <c r="G467" s="30">
        <f t="shared" si="115"/>
        <v>0</v>
      </c>
      <c r="H467" s="30">
        <f t="shared" si="115"/>
        <v>4000</v>
      </c>
      <c r="I467" s="30">
        <f t="shared" si="115"/>
        <v>4500</v>
      </c>
      <c r="J467" s="30">
        <f t="shared" si="115"/>
        <v>4800</v>
      </c>
      <c r="K467" s="14">
        <f t="shared" si="112"/>
        <v>2110</v>
      </c>
      <c r="L467" s="18"/>
    </row>
    <row r="468" spans="1:12" ht="15.75" x14ac:dyDescent="0.25">
      <c r="A468" s="28" t="s">
        <v>45</v>
      </c>
      <c r="B468" s="21"/>
      <c r="C468" s="30">
        <f>+C469+C470+C471+C472+C473+C474+C475+C476</f>
        <v>1740</v>
      </c>
      <c r="D468" s="30">
        <f t="shared" ref="D468:G468" si="116">+D469+D470+D471+D472+D473+D474+D475+D476</f>
        <v>710</v>
      </c>
      <c r="E468" s="30">
        <f t="shared" si="116"/>
        <v>1030</v>
      </c>
      <c r="F468" s="30">
        <f t="shared" si="116"/>
        <v>0</v>
      </c>
      <c r="G468" s="30">
        <f t="shared" si="116"/>
        <v>0</v>
      </c>
      <c r="H468" s="28">
        <v>2000</v>
      </c>
      <c r="I468" s="28">
        <v>2500</v>
      </c>
      <c r="J468" s="28">
        <v>2800</v>
      </c>
      <c r="K468" s="14">
        <f t="shared" si="112"/>
        <v>1740</v>
      </c>
      <c r="L468" s="18"/>
    </row>
    <row r="469" spans="1:12" ht="15.75" x14ac:dyDescent="0.25">
      <c r="A469" s="20" t="s">
        <v>227</v>
      </c>
      <c r="B469" s="58"/>
      <c r="C469" s="37">
        <v>1320</v>
      </c>
      <c r="D469" s="37">
        <v>660</v>
      </c>
      <c r="E469" s="37">
        <v>660</v>
      </c>
      <c r="F469" s="20">
        <v>0</v>
      </c>
      <c r="G469" s="38">
        <v>0</v>
      </c>
      <c r="H469" s="20" t="s">
        <v>297</v>
      </c>
      <c r="I469" s="20" t="s">
        <v>297</v>
      </c>
      <c r="J469" s="20" t="s">
        <v>297</v>
      </c>
      <c r="K469" s="14">
        <f t="shared" si="112"/>
        <v>1320</v>
      </c>
      <c r="L469" s="18"/>
    </row>
    <row r="470" spans="1:12" ht="19.5" customHeight="1" x14ac:dyDescent="0.25">
      <c r="A470" s="24" t="s">
        <v>200</v>
      </c>
      <c r="B470" s="93"/>
      <c r="C470" s="37">
        <v>100</v>
      </c>
      <c r="D470" s="37">
        <v>0</v>
      </c>
      <c r="E470" s="37">
        <v>100</v>
      </c>
      <c r="F470" s="20">
        <v>0</v>
      </c>
      <c r="G470" s="38">
        <v>0</v>
      </c>
      <c r="H470" s="20" t="s">
        <v>297</v>
      </c>
      <c r="I470" s="20" t="s">
        <v>297</v>
      </c>
      <c r="J470" s="20" t="s">
        <v>297</v>
      </c>
      <c r="K470" s="14">
        <f t="shared" si="112"/>
        <v>100</v>
      </c>
      <c r="L470" s="18"/>
    </row>
    <row r="471" spans="1:12" ht="18.75" customHeight="1" x14ac:dyDescent="0.25">
      <c r="A471" s="94" t="s">
        <v>323</v>
      </c>
      <c r="B471" s="95"/>
      <c r="C471" s="73">
        <v>150</v>
      </c>
      <c r="D471" s="37">
        <v>50</v>
      </c>
      <c r="E471" s="37">
        <v>100</v>
      </c>
      <c r="F471" s="20">
        <v>0</v>
      </c>
      <c r="G471" s="38">
        <v>0</v>
      </c>
      <c r="H471" s="20" t="s">
        <v>297</v>
      </c>
      <c r="I471" s="20" t="s">
        <v>297</v>
      </c>
      <c r="J471" s="20" t="s">
        <v>297</v>
      </c>
      <c r="K471" s="14">
        <f t="shared" si="112"/>
        <v>150</v>
      </c>
      <c r="L471" s="18"/>
    </row>
    <row r="472" spans="1:12" ht="18.75" customHeight="1" x14ac:dyDescent="0.25">
      <c r="A472" s="24" t="s">
        <v>502</v>
      </c>
      <c r="B472" s="95"/>
      <c r="C472" s="73">
        <v>10</v>
      </c>
      <c r="D472" s="37">
        <v>0</v>
      </c>
      <c r="E472" s="73">
        <v>10</v>
      </c>
      <c r="F472" s="20">
        <v>0</v>
      </c>
      <c r="G472" s="38">
        <v>0</v>
      </c>
      <c r="H472" s="20"/>
      <c r="I472" s="20"/>
      <c r="J472" s="20"/>
      <c r="K472" s="14">
        <f t="shared" si="112"/>
        <v>10</v>
      </c>
      <c r="L472" s="18"/>
    </row>
    <row r="473" spans="1:12" ht="18.75" customHeight="1" x14ac:dyDescent="0.25">
      <c r="A473" s="94" t="s">
        <v>503</v>
      </c>
      <c r="B473" s="95"/>
      <c r="C473" s="73">
        <v>10</v>
      </c>
      <c r="D473" s="37">
        <v>0</v>
      </c>
      <c r="E473" s="73">
        <v>10</v>
      </c>
      <c r="F473" s="20">
        <v>0</v>
      </c>
      <c r="G473" s="38">
        <v>0</v>
      </c>
      <c r="H473" s="20"/>
      <c r="I473" s="20"/>
      <c r="J473" s="20"/>
      <c r="K473" s="14">
        <f t="shared" si="112"/>
        <v>10</v>
      </c>
      <c r="L473" s="18"/>
    </row>
    <row r="474" spans="1:12" ht="39.75" customHeight="1" x14ac:dyDescent="0.25">
      <c r="A474" s="65" t="s">
        <v>504</v>
      </c>
      <c r="B474" s="95"/>
      <c r="C474" s="73">
        <v>10</v>
      </c>
      <c r="D474" s="37">
        <v>0</v>
      </c>
      <c r="E474" s="73">
        <v>10</v>
      </c>
      <c r="F474" s="20">
        <v>0</v>
      </c>
      <c r="G474" s="38">
        <v>0</v>
      </c>
      <c r="H474" s="20"/>
      <c r="I474" s="20"/>
      <c r="J474" s="20"/>
      <c r="K474" s="14">
        <f t="shared" si="112"/>
        <v>10</v>
      </c>
      <c r="L474" s="18"/>
    </row>
    <row r="475" spans="1:12" ht="18.75" customHeight="1" x14ac:dyDescent="0.25">
      <c r="A475" s="65" t="s">
        <v>505</v>
      </c>
      <c r="B475" s="95"/>
      <c r="C475" s="73">
        <v>70</v>
      </c>
      <c r="D475" s="37">
        <v>0</v>
      </c>
      <c r="E475" s="73">
        <v>70</v>
      </c>
      <c r="F475" s="20">
        <v>0</v>
      </c>
      <c r="G475" s="38">
        <v>0</v>
      </c>
      <c r="H475" s="20"/>
      <c r="I475" s="20"/>
      <c r="J475" s="20"/>
      <c r="K475" s="14">
        <f t="shared" si="112"/>
        <v>70</v>
      </c>
      <c r="L475" s="18"/>
    </row>
    <row r="476" spans="1:12" ht="18.75" customHeight="1" x14ac:dyDescent="0.25">
      <c r="A476" s="65" t="s">
        <v>506</v>
      </c>
      <c r="B476" s="95"/>
      <c r="C476" s="73">
        <v>70</v>
      </c>
      <c r="D476" s="37">
        <v>0</v>
      </c>
      <c r="E476" s="73">
        <v>70</v>
      </c>
      <c r="F476" s="20">
        <v>0</v>
      </c>
      <c r="G476" s="38">
        <v>0</v>
      </c>
      <c r="H476" s="20"/>
      <c r="I476" s="20"/>
      <c r="J476" s="20"/>
      <c r="K476" s="14">
        <f t="shared" si="112"/>
        <v>70</v>
      </c>
      <c r="L476" s="18"/>
    </row>
    <row r="477" spans="1:12" ht="15.75" x14ac:dyDescent="0.25">
      <c r="A477" s="76" t="s">
        <v>52</v>
      </c>
      <c r="B477" s="21" t="s">
        <v>317</v>
      </c>
      <c r="C477" s="29">
        <f>+C478+C479+C481+C480</f>
        <v>370</v>
      </c>
      <c r="D477" s="29">
        <f t="shared" ref="D477:G477" si="117">+D478+D479+D481+D480</f>
        <v>320</v>
      </c>
      <c r="E477" s="29">
        <f t="shared" si="117"/>
        <v>50</v>
      </c>
      <c r="F477" s="29">
        <f t="shared" si="117"/>
        <v>0</v>
      </c>
      <c r="G477" s="29">
        <f t="shared" si="117"/>
        <v>0</v>
      </c>
      <c r="H477" s="28">
        <v>2000</v>
      </c>
      <c r="I477" s="28">
        <v>2000</v>
      </c>
      <c r="J477" s="28">
        <v>2000</v>
      </c>
      <c r="K477" s="14">
        <f t="shared" si="112"/>
        <v>370</v>
      </c>
      <c r="L477" s="18"/>
    </row>
    <row r="478" spans="1:12" ht="47.25" x14ac:dyDescent="0.25">
      <c r="A478" s="121" t="s">
        <v>342</v>
      </c>
      <c r="B478" s="26"/>
      <c r="C478" s="85">
        <v>300</v>
      </c>
      <c r="D478" s="37">
        <v>300</v>
      </c>
      <c r="E478" s="85">
        <v>0</v>
      </c>
      <c r="F478" s="20">
        <v>0</v>
      </c>
      <c r="G478" s="38">
        <v>0</v>
      </c>
      <c r="H478" s="37" t="s">
        <v>297</v>
      </c>
      <c r="I478" s="37" t="s">
        <v>297</v>
      </c>
      <c r="J478" s="20" t="s">
        <v>297</v>
      </c>
      <c r="K478" s="14">
        <f t="shared" si="112"/>
        <v>300</v>
      </c>
      <c r="L478" s="18"/>
    </row>
    <row r="479" spans="1:12" ht="15.75" x14ac:dyDescent="0.25">
      <c r="A479" s="24" t="s">
        <v>416</v>
      </c>
      <c r="B479" s="120"/>
      <c r="C479" s="85">
        <v>10</v>
      </c>
      <c r="D479" s="37">
        <v>10</v>
      </c>
      <c r="E479" s="85">
        <v>0</v>
      </c>
      <c r="F479" s="20">
        <v>0</v>
      </c>
      <c r="G479" s="38">
        <v>0</v>
      </c>
      <c r="H479" s="37"/>
      <c r="I479" s="37"/>
      <c r="J479" s="20"/>
      <c r="K479" s="14">
        <f t="shared" si="112"/>
        <v>10</v>
      </c>
      <c r="L479" s="18"/>
    </row>
    <row r="480" spans="1:12" ht="15.75" x14ac:dyDescent="0.25">
      <c r="A480" s="26" t="s">
        <v>508</v>
      </c>
      <c r="B480" s="120"/>
      <c r="C480" s="85">
        <v>10</v>
      </c>
      <c r="D480" s="37">
        <v>10</v>
      </c>
      <c r="E480" s="85"/>
      <c r="F480" s="20"/>
      <c r="G480" s="38"/>
      <c r="H480" s="37"/>
      <c r="I480" s="37"/>
      <c r="J480" s="20"/>
      <c r="K480" s="14">
        <f t="shared" si="112"/>
        <v>10</v>
      </c>
      <c r="L480" s="18"/>
    </row>
    <row r="481" spans="1:14" ht="15.75" x14ac:dyDescent="0.25">
      <c r="A481" s="137" t="s">
        <v>501</v>
      </c>
      <c r="B481" s="120"/>
      <c r="C481" s="85">
        <v>50</v>
      </c>
      <c r="D481" s="37">
        <v>0</v>
      </c>
      <c r="E481" s="85">
        <v>50</v>
      </c>
      <c r="F481" s="20">
        <v>0</v>
      </c>
      <c r="G481" s="38">
        <v>0</v>
      </c>
      <c r="H481" s="37"/>
      <c r="I481" s="37"/>
      <c r="J481" s="20"/>
      <c r="K481" s="14">
        <f t="shared" si="112"/>
        <v>50</v>
      </c>
      <c r="L481" s="18"/>
    </row>
    <row r="482" spans="1:14" ht="15.75" x14ac:dyDescent="0.25">
      <c r="A482" s="34" t="s">
        <v>20</v>
      </c>
      <c r="B482" s="21" t="s">
        <v>128</v>
      </c>
      <c r="C482" s="30">
        <f>+C483+C484+C485+C486+C493+C494+C495+C496</f>
        <v>44697</v>
      </c>
      <c r="D482" s="30">
        <f t="shared" ref="D482:J482" si="118">+D483+D484+D485+D486+D493+D494+D495+D496</f>
        <v>24501</v>
      </c>
      <c r="E482" s="30">
        <f t="shared" si="118"/>
        <v>9491</v>
      </c>
      <c r="F482" s="30">
        <f t="shared" si="118"/>
        <v>7609</v>
      </c>
      <c r="G482" s="30">
        <f t="shared" si="118"/>
        <v>3096</v>
      </c>
      <c r="H482" s="30">
        <f t="shared" si="118"/>
        <v>54223</v>
      </c>
      <c r="I482" s="30">
        <f t="shared" si="118"/>
        <v>53472</v>
      </c>
      <c r="J482" s="30">
        <f t="shared" si="118"/>
        <v>53557</v>
      </c>
      <c r="K482" s="14">
        <f t="shared" si="112"/>
        <v>44697</v>
      </c>
      <c r="L482" s="18"/>
    </row>
    <row r="483" spans="1:14" ht="15.75" x14ac:dyDescent="0.25">
      <c r="A483" s="28" t="s">
        <v>2</v>
      </c>
      <c r="B483" s="21" t="s">
        <v>129</v>
      </c>
      <c r="C483" s="30">
        <f>C498</f>
        <v>4331</v>
      </c>
      <c r="D483" s="30">
        <f t="shared" ref="D483:G483" si="119">D498</f>
        <v>1058</v>
      </c>
      <c r="E483" s="30">
        <f t="shared" si="119"/>
        <v>1168</v>
      </c>
      <c r="F483" s="30">
        <f t="shared" si="119"/>
        <v>1058</v>
      </c>
      <c r="G483" s="30">
        <f t="shared" si="119"/>
        <v>1047</v>
      </c>
      <c r="H483" s="28">
        <v>3600</v>
      </c>
      <c r="I483" s="28">
        <v>3600</v>
      </c>
      <c r="J483" s="28">
        <v>3600</v>
      </c>
      <c r="K483" s="14">
        <f t="shared" si="112"/>
        <v>4331</v>
      </c>
      <c r="L483" s="18"/>
    </row>
    <row r="484" spans="1:14" ht="15.75" x14ac:dyDescent="0.25">
      <c r="A484" s="28" t="s">
        <v>4</v>
      </c>
      <c r="B484" s="21" t="s">
        <v>130</v>
      </c>
      <c r="C484" s="30">
        <f>+C504+C499</f>
        <v>7535</v>
      </c>
      <c r="D484" s="30">
        <f t="shared" ref="D484:G484" si="120">+D499+D504</f>
        <v>2152</v>
      </c>
      <c r="E484" s="30">
        <f t="shared" si="120"/>
        <v>2087</v>
      </c>
      <c r="F484" s="30">
        <f t="shared" si="120"/>
        <v>1762</v>
      </c>
      <c r="G484" s="30">
        <f t="shared" si="120"/>
        <v>1534</v>
      </c>
      <c r="H484" s="30">
        <v>8501</v>
      </c>
      <c r="I484" s="30">
        <v>5000</v>
      </c>
      <c r="J484" s="30">
        <v>5000</v>
      </c>
      <c r="K484" s="14">
        <f t="shared" si="112"/>
        <v>7535</v>
      </c>
      <c r="L484" s="18"/>
      <c r="M484" s="4"/>
    </row>
    <row r="485" spans="1:14" ht="15.75" x14ac:dyDescent="0.25">
      <c r="A485" s="28" t="s">
        <v>177</v>
      </c>
      <c r="B485" s="21" t="s">
        <v>178</v>
      </c>
      <c r="C485" s="30">
        <f t="shared" ref="C485:G485" si="121">C500</f>
        <v>1</v>
      </c>
      <c r="D485" s="30">
        <f t="shared" si="121"/>
        <v>1</v>
      </c>
      <c r="E485" s="30">
        <f t="shared" si="121"/>
        <v>0</v>
      </c>
      <c r="F485" s="30">
        <f t="shared" si="121"/>
        <v>0</v>
      </c>
      <c r="G485" s="30">
        <f t="shared" si="121"/>
        <v>0</v>
      </c>
      <c r="H485" s="28">
        <v>0</v>
      </c>
      <c r="I485" s="28">
        <v>0</v>
      </c>
      <c r="J485" s="28">
        <v>0</v>
      </c>
      <c r="K485" s="14">
        <f t="shared" si="112"/>
        <v>1</v>
      </c>
      <c r="L485" s="18"/>
    </row>
    <row r="486" spans="1:14" ht="15.75" x14ac:dyDescent="0.25">
      <c r="A486" s="61" t="s">
        <v>214</v>
      </c>
      <c r="B486" s="21" t="s">
        <v>252</v>
      </c>
      <c r="C486" s="30">
        <f>+C487+C488+C489+C490+C491+C492</f>
        <v>10630</v>
      </c>
      <c r="D486" s="30">
        <f t="shared" ref="D486:G486" si="122">+D487+D488+D489+D490+D491+D492</f>
        <v>9627</v>
      </c>
      <c r="E486" s="30">
        <f t="shared" si="122"/>
        <v>1000</v>
      </c>
      <c r="F486" s="30">
        <f t="shared" si="122"/>
        <v>3</v>
      </c>
      <c r="G486" s="30">
        <f t="shared" si="122"/>
        <v>0</v>
      </c>
      <c r="H486" s="28">
        <v>25421</v>
      </c>
      <c r="I486" s="28">
        <v>32000</v>
      </c>
      <c r="J486" s="28">
        <v>30000</v>
      </c>
      <c r="K486" s="14">
        <f t="shared" si="112"/>
        <v>10630</v>
      </c>
      <c r="L486" s="18"/>
    </row>
    <row r="487" spans="1:14" ht="29.25" customHeight="1" x14ac:dyDescent="0.25">
      <c r="A487" s="65" t="s">
        <v>280</v>
      </c>
      <c r="B487" s="21"/>
      <c r="C487" s="37">
        <v>10000</v>
      </c>
      <c r="D487" s="37">
        <v>9000</v>
      </c>
      <c r="E487" s="37">
        <v>1000</v>
      </c>
      <c r="F487" s="20">
        <v>0</v>
      </c>
      <c r="G487" s="38">
        <v>0</v>
      </c>
      <c r="H487" s="20" t="s">
        <v>297</v>
      </c>
      <c r="I487" s="20" t="s">
        <v>297</v>
      </c>
      <c r="J487" s="20" t="s">
        <v>297</v>
      </c>
      <c r="K487" s="14">
        <f t="shared" si="112"/>
        <v>10000</v>
      </c>
      <c r="L487" s="18"/>
    </row>
    <row r="488" spans="1:14" ht="57" customHeight="1" x14ac:dyDescent="0.25">
      <c r="A488" s="22" t="s">
        <v>281</v>
      </c>
      <c r="B488" s="58"/>
      <c r="C488" s="37">
        <v>3</v>
      </c>
      <c r="D488" s="37">
        <v>0</v>
      </c>
      <c r="E488" s="37">
        <v>0</v>
      </c>
      <c r="F488" s="20">
        <v>3</v>
      </c>
      <c r="G488" s="38">
        <v>0</v>
      </c>
      <c r="H488" s="20" t="s">
        <v>297</v>
      </c>
      <c r="I488" s="20" t="s">
        <v>297</v>
      </c>
      <c r="J488" s="20" t="s">
        <v>297</v>
      </c>
      <c r="K488" s="14">
        <f t="shared" si="112"/>
        <v>3</v>
      </c>
      <c r="L488" s="18"/>
    </row>
    <row r="489" spans="1:14" ht="29.25" customHeight="1" x14ac:dyDescent="0.25">
      <c r="A489" s="22" t="s">
        <v>357</v>
      </c>
      <c r="B489" s="26"/>
      <c r="C489" s="37">
        <v>40</v>
      </c>
      <c r="D489" s="37">
        <v>40</v>
      </c>
      <c r="E489" s="37">
        <v>0</v>
      </c>
      <c r="F489" s="20">
        <v>0</v>
      </c>
      <c r="G489" s="38">
        <v>0</v>
      </c>
      <c r="H489" s="20" t="s">
        <v>297</v>
      </c>
      <c r="I489" s="20" t="s">
        <v>297</v>
      </c>
      <c r="J489" s="20" t="s">
        <v>297</v>
      </c>
      <c r="K489" s="14">
        <f t="shared" si="112"/>
        <v>40</v>
      </c>
      <c r="L489" s="18"/>
    </row>
    <row r="490" spans="1:14" ht="33" customHeight="1" x14ac:dyDescent="0.25">
      <c r="A490" s="22" t="s">
        <v>355</v>
      </c>
      <c r="B490" s="26"/>
      <c r="C490" s="37">
        <v>100</v>
      </c>
      <c r="D490" s="37">
        <v>100</v>
      </c>
      <c r="E490" s="37"/>
      <c r="F490" s="20"/>
      <c r="G490" s="38"/>
      <c r="H490" s="20" t="s">
        <v>297</v>
      </c>
      <c r="I490" s="20" t="s">
        <v>297</v>
      </c>
      <c r="J490" s="20" t="s">
        <v>297</v>
      </c>
      <c r="K490" s="14">
        <f t="shared" si="112"/>
        <v>100</v>
      </c>
      <c r="L490" s="18"/>
    </row>
    <row r="491" spans="1:14" ht="52.5" customHeight="1" x14ac:dyDescent="0.25">
      <c r="A491" s="22" t="s">
        <v>354</v>
      </c>
      <c r="B491" s="26"/>
      <c r="C491" s="37">
        <v>187</v>
      </c>
      <c r="D491" s="37">
        <v>187</v>
      </c>
      <c r="E491" s="37"/>
      <c r="F491" s="20"/>
      <c r="G491" s="38"/>
      <c r="H491" s="20" t="s">
        <v>297</v>
      </c>
      <c r="I491" s="20" t="s">
        <v>297</v>
      </c>
      <c r="J491" s="20" t="s">
        <v>297</v>
      </c>
      <c r="K491" s="14">
        <f t="shared" si="112"/>
        <v>187</v>
      </c>
      <c r="L491" s="18"/>
    </row>
    <row r="492" spans="1:14" ht="39.75" customHeight="1" x14ac:dyDescent="0.25">
      <c r="A492" s="65" t="s">
        <v>356</v>
      </c>
      <c r="B492" s="26"/>
      <c r="C492" s="37">
        <v>300</v>
      </c>
      <c r="D492" s="37">
        <v>300</v>
      </c>
      <c r="E492" s="37"/>
      <c r="F492" s="20"/>
      <c r="G492" s="38"/>
      <c r="H492" s="20" t="s">
        <v>297</v>
      </c>
      <c r="I492" s="20" t="s">
        <v>297</v>
      </c>
      <c r="J492" s="20" t="s">
        <v>297</v>
      </c>
      <c r="K492" s="14">
        <f t="shared" si="112"/>
        <v>300</v>
      </c>
      <c r="L492" s="18"/>
    </row>
    <row r="493" spans="1:14" ht="15.75" x14ac:dyDescent="0.25">
      <c r="A493" s="28" t="s">
        <v>205</v>
      </c>
      <c r="B493" s="21" t="s">
        <v>208</v>
      </c>
      <c r="C493" s="30">
        <f>C501</f>
        <v>60</v>
      </c>
      <c r="D493" s="30">
        <f t="shared" ref="D493:G493" si="123">D501</f>
        <v>15</v>
      </c>
      <c r="E493" s="30">
        <f t="shared" si="123"/>
        <v>15</v>
      </c>
      <c r="F493" s="30">
        <f t="shared" si="123"/>
        <v>15</v>
      </c>
      <c r="G493" s="30">
        <f t="shared" si="123"/>
        <v>15</v>
      </c>
      <c r="H493" s="28">
        <v>80</v>
      </c>
      <c r="I493" s="28">
        <v>80</v>
      </c>
      <c r="J493" s="28">
        <v>80</v>
      </c>
      <c r="K493" s="14">
        <f t="shared" si="112"/>
        <v>60</v>
      </c>
      <c r="L493" s="18"/>
    </row>
    <row r="494" spans="1:14" ht="15.75" x14ac:dyDescent="0.25">
      <c r="A494" s="28" t="s">
        <v>184</v>
      </c>
      <c r="B494" s="21" t="s">
        <v>185</v>
      </c>
      <c r="C494" s="30">
        <v>2800</v>
      </c>
      <c r="D494" s="30">
        <v>900</v>
      </c>
      <c r="E494" s="30">
        <v>900</v>
      </c>
      <c r="F494" s="28">
        <v>500</v>
      </c>
      <c r="G494" s="33">
        <v>500</v>
      </c>
      <c r="H494" s="28">
        <v>2200</v>
      </c>
      <c r="I494" s="28">
        <v>2200</v>
      </c>
      <c r="J494" s="28">
        <v>2200</v>
      </c>
      <c r="K494" s="14">
        <f t="shared" si="112"/>
        <v>2800</v>
      </c>
      <c r="L494" s="18"/>
    </row>
    <row r="495" spans="1:14" ht="15.75" x14ac:dyDescent="0.25">
      <c r="A495" s="28" t="s">
        <v>13</v>
      </c>
      <c r="B495" s="21" t="s">
        <v>131</v>
      </c>
      <c r="C495" s="30">
        <f t="shared" ref="C495:J495" si="124">+C502+C529</f>
        <v>8898</v>
      </c>
      <c r="D495" s="30">
        <f t="shared" si="124"/>
        <v>8748</v>
      </c>
      <c r="E495" s="30">
        <f t="shared" si="124"/>
        <v>100</v>
      </c>
      <c r="F495" s="30">
        <f t="shared" si="124"/>
        <v>50</v>
      </c>
      <c r="G495" s="30">
        <f t="shared" si="124"/>
        <v>0</v>
      </c>
      <c r="H495" s="30">
        <f t="shared" si="124"/>
        <v>13421</v>
      </c>
      <c r="I495" s="30">
        <f t="shared" si="124"/>
        <v>9592</v>
      </c>
      <c r="J495" s="30">
        <f t="shared" si="124"/>
        <v>11677</v>
      </c>
      <c r="K495" s="14">
        <f t="shared" si="112"/>
        <v>8898</v>
      </c>
      <c r="L495" s="18"/>
    </row>
    <row r="496" spans="1:14" ht="15.75" x14ac:dyDescent="0.25">
      <c r="A496" s="28" t="s">
        <v>364</v>
      </c>
      <c r="B496" s="21" t="s">
        <v>218</v>
      </c>
      <c r="C496" s="30">
        <v>10442</v>
      </c>
      <c r="D496" s="30">
        <v>2000</v>
      </c>
      <c r="E496" s="30">
        <v>4221</v>
      </c>
      <c r="F496" s="28">
        <v>4221</v>
      </c>
      <c r="G496" s="33">
        <v>0</v>
      </c>
      <c r="H496" s="28">
        <v>1000</v>
      </c>
      <c r="I496" s="28">
        <v>1000</v>
      </c>
      <c r="J496" s="28">
        <v>1000</v>
      </c>
      <c r="K496" s="14">
        <f t="shared" si="112"/>
        <v>10442</v>
      </c>
      <c r="L496" s="18"/>
      <c r="M496" s="4"/>
      <c r="N496" s="4"/>
    </row>
    <row r="497" spans="1:15" ht="15.75" x14ac:dyDescent="0.25">
      <c r="A497" s="28" t="s">
        <v>132</v>
      </c>
      <c r="B497" s="21" t="s">
        <v>133</v>
      </c>
      <c r="C497" s="30">
        <f>+C498+C499+C500+C501+C502</f>
        <v>11237</v>
      </c>
      <c r="D497" s="30">
        <f t="shared" ref="D497:G497" si="125">+D498+D499+D500+D501+D502</f>
        <v>2970</v>
      </c>
      <c r="E497" s="30">
        <f t="shared" si="125"/>
        <v>3054</v>
      </c>
      <c r="F497" s="30">
        <f t="shared" si="125"/>
        <v>2674</v>
      </c>
      <c r="G497" s="30">
        <f t="shared" si="125"/>
        <v>2539</v>
      </c>
      <c r="H497" s="30">
        <v>1000</v>
      </c>
      <c r="I497" s="30">
        <v>1000</v>
      </c>
      <c r="J497" s="30">
        <v>1000</v>
      </c>
      <c r="K497" s="14">
        <f t="shared" si="112"/>
        <v>11237</v>
      </c>
      <c r="L497" s="18"/>
      <c r="M497" s="10"/>
      <c r="N497" s="11"/>
      <c r="O497" s="12"/>
    </row>
    <row r="498" spans="1:15" ht="15.75" x14ac:dyDescent="0.25">
      <c r="A498" s="20" t="s">
        <v>2</v>
      </c>
      <c r="B498" s="58" t="s">
        <v>129</v>
      </c>
      <c r="C498" s="37">
        <v>4331</v>
      </c>
      <c r="D498" s="37">
        <v>1058</v>
      </c>
      <c r="E498" s="37">
        <v>1168</v>
      </c>
      <c r="F498" s="20">
        <v>1058</v>
      </c>
      <c r="G498" s="38">
        <v>1047</v>
      </c>
      <c r="H498" s="20" t="s">
        <v>297</v>
      </c>
      <c r="I498" s="20" t="s">
        <v>297</v>
      </c>
      <c r="J498" s="20" t="s">
        <v>297</v>
      </c>
      <c r="K498" s="14">
        <f t="shared" si="112"/>
        <v>4331</v>
      </c>
      <c r="L498" s="18"/>
    </row>
    <row r="499" spans="1:15" ht="15.75" x14ac:dyDescent="0.25">
      <c r="A499" s="20" t="s">
        <v>57</v>
      </c>
      <c r="B499" s="58" t="s">
        <v>130</v>
      </c>
      <c r="C499" s="37">
        <v>6645</v>
      </c>
      <c r="D499" s="37">
        <v>1846</v>
      </c>
      <c r="E499" s="37">
        <v>1771</v>
      </c>
      <c r="F499" s="20">
        <v>1551</v>
      </c>
      <c r="G499" s="38">
        <v>1477</v>
      </c>
      <c r="H499" s="20" t="s">
        <v>297</v>
      </c>
      <c r="I499" s="20" t="s">
        <v>297</v>
      </c>
      <c r="J499" s="20" t="s">
        <v>297</v>
      </c>
      <c r="K499" s="14">
        <f t="shared" si="112"/>
        <v>6645</v>
      </c>
      <c r="L499" s="18"/>
    </row>
    <row r="500" spans="1:15" ht="15.75" x14ac:dyDescent="0.25">
      <c r="A500" s="20" t="s">
        <v>176</v>
      </c>
      <c r="B500" s="58" t="s">
        <v>178</v>
      </c>
      <c r="C500" s="37">
        <v>1</v>
      </c>
      <c r="D500" s="37">
        <v>1</v>
      </c>
      <c r="E500" s="37">
        <v>0</v>
      </c>
      <c r="F500" s="20">
        <v>0</v>
      </c>
      <c r="G500" s="38">
        <v>0</v>
      </c>
      <c r="H500" s="20" t="s">
        <v>297</v>
      </c>
      <c r="I500" s="20" t="s">
        <v>297</v>
      </c>
      <c r="J500" s="20" t="s">
        <v>297</v>
      </c>
      <c r="K500" s="14">
        <f t="shared" si="112"/>
        <v>1</v>
      </c>
      <c r="L500" s="18"/>
    </row>
    <row r="501" spans="1:15" ht="15.75" x14ac:dyDescent="0.25">
      <c r="A501" s="40" t="s">
        <v>205</v>
      </c>
      <c r="B501" s="58" t="s">
        <v>208</v>
      </c>
      <c r="C501" s="37">
        <v>60</v>
      </c>
      <c r="D501" s="37">
        <v>15</v>
      </c>
      <c r="E501" s="37">
        <v>15</v>
      </c>
      <c r="F501" s="20">
        <v>15</v>
      </c>
      <c r="G501" s="63">
        <v>15</v>
      </c>
      <c r="H501" s="20" t="s">
        <v>297</v>
      </c>
      <c r="I501" s="20" t="s">
        <v>297</v>
      </c>
      <c r="J501" s="20" t="s">
        <v>297</v>
      </c>
      <c r="K501" s="14">
        <f t="shared" si="112"/>
        <v>60</v>
      </c>
      <c r="L501" s="18"/>
    </row>
    <row r="502" spans="1:15" ht="15.75" x14ac:dyDescent="0.25">
      <c r="A502" s="20" t="s">
        <v>188</v>
      </c>
      <c r="B502" s="58" t="s">
        <v>131</v>
      </c>
      <c r="C502" s="88">
        <v>200</v>
      </c>
      <c r="D502" s="37">
        <v>50</v>
      </c>
      <c r="E502" s="37">
        <v>100</v>
      </c>
      <c r="F502" s="20">
        <v>50</v>
      </c>
      <c r="G502" s="38">
        <v>0</v>
      </c>
      <c r="H502" s="20">
        <v>600</v>
      </c>
      <c r="I502" s="20">
        <v>600</v>
      </c>
      <c r="J502" s="20">
        <v>900</v>
      </c>
      <c r="K502" s="14">
        <f t="shared" si="112"/>
        <v>200</v>
      </c>
      <c r="L502" s="18"/>
    </row>
    <row r="503" spans="1:15" ht="15.75" x14ac:dyDescent="0.25">
      <c r="A503" s="41" t="s">
        <v>134</v>
      </c>
      <c r="B503" s="21" t="s">
        <v>133</v>
      </c>
      <c r="C503" s="30">
        <f t="shared" ref="C503:J503" si="126">+C504+C529</f>
        <v>9588</v>
      </c>
      <c r="D503" s="30">
        <f t="shared" si="126"/>
        <v>9004</v>
      </c>
      <c r="E503" s="30">
        <f t="shared" si="126"/>
        <v>316</v>
      </c>
      <c r="F503" s="30">
        <f t="shared" si="126"/>
        <v>211</v>
      </c>
      <c r="G503" s="30">
        <f t="shared" si="126"/>
        <v>57</v>
      </c>
      <c r="H503" s="30">
        <f t="shared" si="126"/>
        <v>14321</v>
      </c>
      <c r="I503" s="30">
        <f t="shared" si="126"/>
        <v>10492</v>
      </c>
      <c r="J503" s="30">
        <f t="shared" si="126"/>
        <v>12277</v>
      </c>
      <c r="K503" s="14">
        <f t="shared" si="112"/>
        <v>9588</v>
      </c>
      <c r="L503" s="18"/>
    </row>
    <row r="504" spans="1:15" ht="15.75" x14ac:dyDescent="0.25">
      <c r="A504" s="28" t="s">
        <v>34</v>
      </c>
      <c r="B504" s="21" t="s">
        <v>138</v>
      </c>
      <c r="C504" s="30">
        <f>+C505+C506+C507+C508+C509+C510+C511+C512+C513+C514+C515+C516+C517+C518+C519+C520+C521+C522+C523+C524+C525+C526+C527+C528</f>
        <v>890</v>
      </c>
      <c r="D504" s="30">
        <f t="shared" ref="D504:G504" si="127">+D505+D506+D507+D508+D509+D510+D511+D512+D513+D514+D515+D516+D517+D518+D519+D520+D521+D522+D523+D524+D525+D526+D527+D528</f>
        <v>306</v>
      </c>
      <c r="E504" s="30">
        <f t="shared" si="127"/>
        <v>316</v>
      </c>
      <c r="F504" s="30">
        <f t="shared" si="127"/>
        <v>211</v>
      </c>
      <c r="G504" s="30">
        <f t="shared" si="127"/>
        <v>57</v>
      </c>
      <c r="H504" s="28">
        <v>1500</v>
      </c>
      <c r="I504" s="28">
        <v>1500</v>
      </c>
      <c r="J504" s="28">
        <v>1500</v>
      </c>
      <c r="K504" s="14">
        <f t="shared" si="112"/>
        <v>890</v>
      </c>
      <c r="L504" s="18"/>
    </row>
    <row r="505" spans="1:15" ht="15.75" x14ac:dyDescent="0.25">
      <c r="A505" s="20" t="s">
        <v>313</v>
      </c>
      <c r="B505" s="58"/>
      <c r="C505" s="37">
        <v>100</v>
      </c>
      <c r="D505" s="37">
        <v>50</v>
      </c>
      <c r="E505" s="37">
        <v>50</v>
      </c>
      <c r="F505" s="20">
        <v>0</v>
      </c>
      <c r="G505" s="38">
        <v>0</v>
      </c>
      <c r="H505" s="20" t="s">
        <v>297</v>
      </c>
      <c r="I505" s="20" t="s">
        <v>297</v>
      </c>
      <c r="J505" s="20" t="s">
        <v>297</v>
      </c>
      <c r="K505" s="14">
        <f t="shared" si="112"/>
        <v>100</v>
      </c>
      <c r="L505" s="18"/>
    </row>
    <row r="506" spans="1:15" ht="15.75" x14ac:dyDescent="0.25">
      <c r="A506" s="20" t="s">
        <v>204</v>
      </c>
      <c r="B506" s="58"/>
      <c r="C506" s="37">
        <v>50</v>
      </c>
      <c r="D506" s="37">
        <v>25</v>
      </c>
      <c r="E506" s="37">
        <v>25</v>
      </c>
      <c r="F506" s="20">
        <v>0</v>
      </c>
      <c r="G506" s="38">
        <v>0</v>
      </c>
      <c r="H506" s="20" t="s">
        <v>297</v>
      </c>
      <c r="I506" s="20" t="s">
        <v>297</v>
      </c>
      <c r="J506" s="20" t="s">
        <v>297</v>
      </c>
      <c r="K506" s="14">
        <f t="shared" si="112"/>
        <v>50</v>
      </c>
      <c r="L506" s="18"/>
    </row>
    <row r="507" spans="1:15" s="3" customFormat="1" ht="15.75" x14ac:dyDescent="0.25">
      <c r="A507" s="20" t="s">
        <v>250</v>
      </c>
      <c r="B507" s="58"/>
      <c r="C507" s="37">
        <v>70</v>
      </c>
      <c r="D507" s="37">
        <v>20</v>
      </c>
      <c r="E507" s="37">
        <v>30</v>
      </c>
      <c r="F507" s="20">
        <v>20</v>
      </c>
      <c r="G507" s="38">
        <v>0</v>
      </c>
      <c r="H507" s="20" t="s">
        <v>297</v>
      </c>
      <c r="I507" s="20" t="s">
        <v>297</v>
      </c>
      <c r="J507" s="20" t="s">
        <v>297</v>
      </c>
      <c r="K507" s="14">
        <f t="shared" si="112"/>
        <v>70</v>
      </c>
      <c r="L507" s="18"/>
    </row>
    <row r="508" spans="1:15" s="3" customFormat="1" ht="15.75" x14ac:dyDescent="0.25">
      <c r="A508" s="20" t="s">
        <v>509</v>
      </c>
      <c r="B508" s="58"/>
      <c r="C508" s="37">
        <v>30</v>
      </c>
      <c r="D508" s="37">
        <v>10</v>
      </c>
      <c r="E508" s="37">
        <v>10</v>
      </c>
      <c r="F508" s="20">
        <v>10</v>
      </c>
      <c r="G508" s="38">
        <v>0</v>
      </c>
      <c r="H508" s="20"/>
      <c r="I508" s="20"/>
      <c r="J508" s="20"/>
      <c r="K508" s="14">
        <f t="shared" si="112"/>
        <v>30</v>
      </c>
      <c r="L508" s="18"/>
    </row>
    <row r="509" spans="1:15" s="3" customFormat="1" ht="15.75" x14ac:dyDescent="0.25">
      <c r="A509" s="20" t="s">
        <v>510</v>
      </c>
      <c r="B509" s="58"/>
      <c r="C509" s="37">
        <v>25</v>
      </c>
      <c r="D509" s="37">
        <v>10</v>
      </c>
      <c r="E509" s="37">
        <v>10</v>
      </c>
      <c r="F509" s="20">
        <v>5</v>
      </c>
      <c r="G509" s="38">
        <v>0</v>
      </c>
      <c r="H509" s="20"/>
      <c r="I509" s="20"/>
      <c r="J509" s="20"/>
      <c r="K509" s="14">
        <f t="shared" si="112"/>
        <v>25</v>
      </c>
      <c r="L509" s="18"/>
    </row>
    <row r="510" spans="1:15" s="3" customFormat="1" ht="15.75" x14ac:dyDescent="0.25">
      <c r="A510" s="20" t="s">
        <v>511</v>
      </c>
      <c r="B510" s="58"/>
      <c r="C510" s="37">
        <v>30</v>
      </c>
      <c r="D510" s="37">
        <v>10</v>
      </c>
      <c r="E510" s="37">
        <v>10</v>
      </c>
      <c r="F510" s="20">
        <v>10</v>
      </c>
      <c r="G510" s="38">
        <v>0</v>
      </c>
      <c r="H510" s="20"/>
      <c r="I510" s="20"/>
      <c r="J510" s="20"/>
      <c r="K510" s="14">
        <f t="shared" si="112"/>
        <v>30</v>
      </c>
      <c r="L510" s="18"/>
    </row>
    <row r="511" spans="1:15" ht="15.75" x14ac:dyDescent="0.25">
      <c r="A511" s="20" t="s">
        <v>203</v>
      </c>
      <c r="B511" s="58"/>
      <c r="C511" s="37">
        <v>40</v>
      </c>
      <c r="D511" s="37">
        <v>15</v>
      </c>
      <c r="E511" s="37">
        <v>15</v>
      </c>
      <c r="F511" s="20">
        <v>10</v>
      </c>
      <c r="G511" s="38">
        <v>0</v>
      </c>
      <c r="H511" s="20" t="s">
        <v>297</v>
      </c>
      <c r="I511" s="20" t="s">
        <v>297</v>
      </c>
      <c r="J511" s="20" t="s">
        <v>297</v>
      </c>
      <c r="K511" s="14">
        <f t="shared" si="112"/>
        <v>40</v>
      </c>
      <c r="L511" s="18"/>
    </row>
    <row r="512" spans="1:15" ht="15.75" x14ac:dyDescent="0.25">
      <c r="A512" s="20" t="s">
        <v>340</v>
      </c>
      <c r="B512" s="58"/>
      <c r="C512" s="73">
        <v>15</v>
      </c>
      <c r="D512" s="37">
        <v>0</v>
      </c>
      <c r="E512" s="73">
        <v>15</v>
      </c>
      <c r="F512" s="20">
        <v>0</v>
      </c>
      <c r="G512" s="38">
        <v>0</v>
      </c>
      <c r="H512" s="20"/>
      <c r="I512" s="20"/>
      <c r="J512" s="20"/>
      <c r="K512" s="14">
        <f t="shared" si="112"/>
        <v>15</v>
      </c>
      <c r="L512" s="18"/>
    </row>
    <row r="513" spans="1:12" ht="15.75" x14ac:dyDescent="0.25">
      <c r="A513" s="20" t="s">
        <v>202</v>
      </c>
      <c r="B513" s="58"/>
      <c r="C513" s="88">
        <v>70</v>
      </c>
      <c r="D513" s="37">
        <v>10</v>
      </c>
      <c r="E513" s="88">
        <v>20</v>
      </c>
      <c r="F513" s="20">
        <v>30</v>
      </c>
      <c r="G513" s="38">
        <v>10</v>
      </c>
      <c r="H513" s="20" t="s">
        <v>297</v>
      </c>
      <c r="I513" s="20" t="s">
        <v>297</v>
      </c>
      <c r="J513" s="20" t="s">
        <v>297</v>
      </c>
      <c r="K513" s="14">
        <f t="shared" si="112"/>
        <v>70</v>
      </c>
      <c r="L513" s="18"/>
    </row>
    <row r="514" spans="1:12" ht="15.75" x14ac:dyDescent="0.25">
      <c r="A514" s="20" t="s">
        <v>291</v>
      </c>
      <c r="B514" s="58"/>
      <c r="C514" s="85">
        <v>50</v>
      </c>
      <c r="D514" s="37">
        <v>10</v>
      </c>
      <c r="E514" s="85">
        <v>10</v>
      </c>
      <c r="F514" s="20">
        <v>10</v>
      </c>
      <c r="G514" s="20">
        <v>20</v>
      </c>
      <c r="H514" s="20" t="s">
        <v>297</v>
      </c>
      <c r="I514" s="20" t="s">
        <v>297</v>
      </c>
      <c r="J514" s="20" t="s">
        <v>297</v>
      </c>
      <c r="K514" s="14">
        <f t="shared" si="112"/>
        <v>50</v>
      </c>
      <c r="L514" s="18"/>
    </row>
    <row r="515" spans="1:12" ht="15.75" x14ac:dyDescent="0.25">
      <c r="A515" s="25" t="s">
        <v>515</v>
      </c>
      <c r="B515" s="58"/>
      <c r="C515" s="85">
        <v>10</v>
      </c>
      <c r="D515" s="37">
        <v>10</v>
      </c>
      <c r="E515" s="85">
        <v>0</v>
      </c>
      <c r="F515" s="20">
        <v>0</v>
      </c>
      <c r="G515" s="20">
        <v>0</v>
      </c>
      <c r="H515" s="20"/>
      <c r="I515" s="20"/>
      <c r="J515" s="20"/>
      <c r="K515" s="14">
        <f t="shared" si="112"/>
        <v>10</v>
      </c>
      <c r="L515" s="18"/>
    </row>
    <row r="516" spans="1:12" ht="15.75" x14ac:dyDescent="0.25">
      <c r="A516" s="25" t="s">
        <v>516</v>
      </c>
      <c r="B516" s="58"/>
      <c r="C516" s="85">
        <v>10</v>
      </c>
      <c r="D516" s="37">
        <v>10</v>
      </c>
      <c r="E516" s="85">
        <v>0</v>
      </c>
      <c r="F516" s="20">
        <v>0</v>
      </c>
      <c r="G516" s="20">
        <v>0</v>
      </c>
      <c r="H516" s="20"/>
      <c r="I516" s="20"/>
      <c r="J516" s="20"/>
      <c r="K516" s="14">
        <f t="shared" si="112"/>
        <v>10</v>
      </c>
      <c r="L516" s="18"/>
    </row>
    <row r="517" spans="1:12" ht="15.75" x14ac:dyDescent="0.25">
      <c r="A517" s="25" t="s">
        <v>517</v>
      </c>
      <c r="B517" s="58"/>
      <c r="C517" s="85">
        <v>5</v>
      </c>
      <c r="D517" s="37">
        <v>5</v>
      </c>
      <c r="E517" s="85">
        <v>0</v>
      </c>
      <c r="F517" s="20">
        <v>0</v>
      </c>
      <c r="G517" s="20">
        <v>0</v>
      </c>
      <c r="H517" s="20"/>
      <c r="I517" s="20"/>
      <c r="J517" s="20"/>
      <c r="K517" s="14">
        <f t="shared" si="112"/>
        <v>5</v>
      </c>
      <c r="L517" s="18"/>
    </row>
    <row r="518" spans="1:12" ht="15.75" x14ac:dyDescent="0.25">
      <c r="A518" s="25" t="s">
        <v>518</v>
      </c>
      <c r="B518" s="58"/>
      <c r="C518" s="85">
        <v>5</v>
      </c>
      <c r="D518" s="37">
        <v>5</v>
      </c>
      <c r="E518" s="85">
        <v>0</v>
      </c>
      <c r="F518" s="20">
        <v>0</v>
      </c>
      <c r="G518" s="20">
        <v>0</v>
      </c>
      <c r="H518" s="20"/>
      <c r="I518" s="20"/>
      <c r="J518" s="20"/>
      <c r="K518" s="14">
        <f t="shared" si="112"/>
        <v>5</v>
      </c>
      <c r="L518" s="18"/>
    </row>
    <row r="519" spans="1:12" ht="15.75" x14ac:dyDescent="0.25">
      <c r="A519" s="25" t="s">
        <v>519</v>
      </c>
      <c r="B519" s="58"/>
      <c r="C519" s="85">
        <v>5</v>
      </c>
      <c r="D519" s="37">
        <v>5</v>
      </c>
      <c r="E519" s="85">
        <v>0</v>
      </c>
      <c r="F519" s="20">
        <v>0</v>
      </c>
      <c r="G519" s="20">
        <v>0</v>
      </c>
      <c r="H519" s="20"/>
      <c r="I519" s="20"/>
      <c r="J519" s="20"/>
      <c r="K519" s="14">
        <f t="shared" si="112"/>
        <v>5</v>
      </c>
      <c r="L519" s="18"/>
    </row>
    <row r="520" spans="1:12" ht="31.5" x14ac:dyDescent="0.25">
      <c r="A520" s="23" t="s">
        <v>520</v>
      </c>
      <c r="B520" s="58"/>
      <c r="C520" s="85">
        <v>30</v>
      </c>
      <c r="D520" s="37">
        <v>10</v>
      </c>
      <c r="E520" s="85">
        <v>10</v>
      </c>
      <c r="F520" s="20">
        <v>10</v>
      </c>
      <c r="G520" s="20">
        <v>0</v>
      </c>
      <c r="H520" s="20"/>
      <c r="I520" s="20"/>
      <c r="J520" s="20"/>
      <c r="K520" s="14">
        <f t="shared" si="112"/>
        <v>30</v>
      </c>
      <c r="L520" s="18"/>
    </row>
    <row r="521" spans="1:12" ht="15.75" x14ac:dyDescent="0.25">
      <c r="A521" s="25" t="s">
        <v>521</v>
      </c>
      <c r="B521" s="58"/>
      <c r="C521" s="85">
        <v>5</v>
      </c>
      <c r="D521" s="37">
        <v>5</v>
      </c>
      <c r="E521" s="85">
        <v>0</v>
      </c>
      <c r="F521" s="20">
        <v>0</v>
      </c>
      <c r="G521" s="20">
        <v>0</v>
      </c>
      <c r="H521" s="20"/>
      <c r="I521" s="20"/>
      <c r="J521" s="20"/>
      <c r="K521" s="14">
        <f t="shared" si="112"/>
        <v>5</v>
      </c>
      <c r="L521" s="18"/>
    </row>
    <row r="522" spans="1:12" ht="31.5" x14ac:dyDescent="0.25">
      <c r="A522" s="25" t="s">
        <v>339</v>
      </c>
      <c r="B522" s="60"/>
      <c r="C522" s="85">
        <v>30</v>
      </c>
      <c r="D522" s="37">
        <v>10</v>
      </c>
      <c r="E522" s="85">
        <v>10</v>
      </c>
      <c r="F522" s="20">
        <v>10</v>
      </c>
      <c r="G522" s="20">
        <v>0</v>
      </c>
      <c r="H522" s="20" t="s">
        <v>297</v>
      </c>
      <c r="I522" s="20" t="s">
        <v>297</v>
      </c>
      <c r="J522" s="20" t="s">
        <v>297</v>
      </c>
      <c r="K522" s="14">
        <f t="shared" ref="K522:K539" si="128">+D522+E522+F522+G522</f>
        <v>30</v>
      </c>
      <c r="L522" s="18"/>
    </row>
    <row r="523" spans="1:12" ht="15.75" x14ac:dyDescent="0.25">
      <c r="A523" s="40" t="s">
        <v>290</v>
      </c>
      <c r="B523" s="66"/>
      <c r="C523" s="73">
        <v>50</v>
      </c>
      <c r="D523" s="73">
        <v>0</v>
      </c>
      <c r="E523" s="73">
        <v>25</v>
      </c>
      <c r="F523" s="40">
        <v>25</v>
      </c>
      <c r="G523" s="74">
        <v>0</v>
      </c>
      <c r="H523" s="40" t="s">
        <v>297</v>
      </c>
      <c r="I523" s="40" t="s">
        <v>297</v>
      </c>
      <c r="J523" s="40" t="s">
        <v>297</v>
      </c>
      <c r="K523" s="14">
        <f t="shared" si="128"/>
        <v>50</v>
      </c>
      <c r="L523" s="18"/>
    </row>
    <row r="524" spans="1:12" ht="31.5" x14ac:dyDescent="0.25">
      <c r="A524" s="25" t="s">
        <v>296</v>
      </c>
      <c r="B524" s="60"/>
      <c r="C524" s="37">
        <v>30</v>
      </c>
      <c r="D524" s="37">
        <v>10</v>
      </c>
      <c r="E524" s="37">
        <v>10</v>
      </c>
      <c r="F524" s="20">
        <v>10</v>
      </c>
      <c r="G524" s="38">
        <v>0</v>
      </c>
      <c r="H524" s="20" t="s">
        <v>297</v>
      </c>
      <c r="I524" s="20" t="s">
        <v>297</v>
      </c>
      <c r="J524" s="20" t="s">
        <v>297</v>
      </c>
      <c r="K524" s="14">
        <f t="shared" si="128"/>
        <v>30</v>
      </c>
      <c r="L524" s="18"/>
    </row>
    <row r="525" spans="1:12" ht="31.5" x14ac:dyDescent="0.25">
      <c r="A525" s="25" t="s">
        <v>338</v>
      </c>
      <c r="B525" s="60"/>
      <c r="C525" s="37">
        <v>50</v>
      </c>
      <c r="D525" s="37">
        <v>15</v>
      </c>
      <c r="E525" s="37">
        <v>15</v>
      </c>
      <c r="F525" s="20">
        <v>10</v>
      </c>
      <c r="G525" s="38">
        <v>10</v>
      </c>
      <c r="H525" s="20" t="s">
        <v>297</v>
      </c>
      <c r="I525" s="20" t="s">
        <v>297</v>
      </c>
      <c r="J525" s="20" t="s">
        <v>297</v>
      </c>
      <c r="K525" s="14">
        <f t="shared" si="128"/>
        <v>50</v>
      </c>
      <c r="L525" s="18"/>
    </row>
    <row r="526" spans="1:12" ht="15.75" x14ac:dyDescent="0.25">
      <c r="A526" s="25" t="s">
        <v>512</v>
      </c>
      <c r="B526" s="60"/>
      <c r="C526" s="37">
        <v>70</v>
      </c>
      <c r="D526" s="37">
        <v>21</v>
      </c>
      <c r="E526" s="37">
        <v>21</v>
      </c>
      <c r="F526" s="20">
        <v>21</v>
      </c>
      <c r="G526" s="38">
        <v>7</v>
      </c>
      <c r="H526" s="20"/>
      <c r="I526" s="20"/>
      <c r="J526" s="20"/>
      <c r="K526" s="14">
        <f t="shared" si="128"/>
        <v>70</v>
      </c>
      <c r="L526" s="18"/>
    </row>
    <row r="527" spans="1:12" ht="15.75" x14ac:dyDescent="0.25">
      <c r="A527" s="20" t="s">
        <v>211</v>
      </c>
      <c r="B527" s="58"/>
      <c r="C527" s="37">
        <v>100</v>
      </c>
      <c r="D527" s="37">
        <v>30</v>
      </c>
      <c r="E527" s="37">
        <v>30</v>
      </c>
      <c r="F527" s="20">
        <v>30</v>
      </c>
      <c r="G527" s="38">
        <v>10</v>
      </c>
      <c r="H527" s="20" t="s">
        <v>297</v>
      </c>
      <c r="I527" s="20" t="s">
        <v>297</v>
      </c>
      <c r="J527" s="20" t="s">
        <v>297</v>
      </c>
      <c r="K527" s="14">
        <f t="shared" si="128"/>
        <v>100</v>
      </c>
      <c r="L527" s="18"/>
    </row>
    <row r="528" spans="1:12" ht="15.75" x14ac:dyDescent="0.25">
      <c r="A528" s="65" t="s">
        <v>507</v>
      </c>
      <c r="B528" s="58"/>
      <c r="C528" s="37">
        <v>10</v>
      </c>
      <c r="D528" s="37">
        <v>10</v>
      </c>
      <c r="E528" s="37">
        <v>0</v>
      </c>
      <c r="F528" s="20">
        <v>0</v>
      </c>
      <c r="G528" s="38">
        <v>0</v>
      </c>
      <c r="H528" s="20"/>
      <c r="I528" s="20"/>
      <c r="J528" s="20"/>
      <c r="K528" s="14">
        <f t="shared" si="128"/>
        <v>10</v>
      </c>
      <c r="L528" s="18"/>
    </row>
    <row r="529" spans="1:12" ht="15.75" x14ac:dyDescent="0.25">
      <c r="A529" s="28" t="s">
        <v>44</v>
      </c>
      <c r="B529" s="21" t="s">
        <v>145</v>
      </c>
      <c r="C529" s="30">
        <f>+C530+C531+C532+C533+C534+C535+C536+C537+C538+C539</f>
        <v>8698</v>
      </c>
      <c r="D529" s="30">
        <f t="shared" ref="D529:G529" si="129">+D530+D531+D532+D533+D534+D535+D536+D537+D538+D539</f>
        <v>8698</v>
      </c>
      <c r="E529" s="30">
        <f t="shared" si="129"/>
        <v>0</v>
      </c>
      <c r="F529" s="30">
        <f t="shared" si="129"/>
        <v>0</v>
      </c>
      <c r="G529" s="30">
        <f t="shared" si="129"/>
        <v>0</v>
      </c>
      <c r="H529" s="28">
        <v>12821</v>
      </c>
      <c r="I529" s="28">
        <v>8992</v>
      </c>
      <c r="J529" s="28">
        <v>10777</v>
      </c>
      <c r="K529" s="14">
        <f t="shared" si="128"/>
        <v>8698</v>
      </c>
      <c r="L529" s="18"/>
    </row>
    <row r="530" spans="1:12" ht="31.5" x14ac:dyDescent="0.25">
      <c r="A530" s="25" t="s">
        <v>377</v>
      </c>
      <c r="B530" s="25"/>
      <c r="C530" s="85">
        <v>240</v>
      </c>
      <c r="D530" s="37">
        <v>240</v>
      </c>
      <c r="E530" s="85">
        <v>0</v>
      </c>
      <c r="F530" s="20">
        <v>0</v>
      </c>
      <c r="G530" s="20">
        <v>0</v>
      </c>
      <c r="H530" s="20" t="s">
        <v>297</v>
      </c>
      <c r="I530" s="20" t="s">
        <v>297</v>
      </c>
      <c r="J530" s="20" t="s">
        <v>297</v>
      </c>
      <c r="K530" s="14">
        <f t="shared" si="128"/>
        <v>240</v>
      </c>
      <c r="L530" s="18"/>
    </row>
    <row r="531" spans="1:12" ht="34.5" customHeight="1" x14ac:dyDescent="0.25">
      <c r="A531" s="25" t="s">
        <v>378</v>
      </c>
      <c r="B531" s="25"/>
      <c r="C531" s="85">
        <v>240</v>
      </c>
      <c r="D531" s="37">
        <v>240</v>
      </c>
      <c r="E531" s="85">
        <v>0</v>
      </c>
      <c r="F531" s="20">
        <v>0</v>
      </c>
      <c r="G531" s="20">
        <v>0</v>
      </c>
      <c r="H531" s="20" t="s">
        <v>297</v>
      </c>
      <c r="I531" s="20" t="s">
        <v>297</v>
      </c>
      <c r="J531" s="20" t="s">
        <v>297</v>
      </c>
      <c r="K531" s="14">
        <f t="shared" si="128"/>
        <v>240</v>
      </c>
      <c r="L531" s="18"/>
    </row>
    <row r="532" spans="1:12" ht="15.75" x14ac:dyDescent="0.25">
      <c r="A532" s="97" t="s">
        <v>324</v>
      </c>
      <c r="B532" s="20"/>
      <c r="C532" s="20">
        <v>120</v>
      </c>
      <c r="D532" s="20">
        <v>120</v>
      </c>
      <c r="E532" s="37">
        <v>0</v>
      </c>
      <c r="F532" s="20">
        <v>0</v>
      </c>
      <c r="G532" s="20">
        <v>0</v>
      </c>
      <c r="H532" s="20" t="s">
        <v>297</v>
      </c>
      <c r="I532" s="20" t="s">
        <v>297</v>
      </c>
      <c r="J532" s="20" t="s">
        <v>297</v>
      </c>
      <c r="K532" s="14">
        <f t="shared" si="128"/>
        <v>120</v>
      </c>
      <c r="L532" s="18"/>
    </row>
    <row r="533" spans="1:12" ht="15.75" x14ac:dyDescent="0.25">
      <c r="A533" s="27" t="s">
        <v>379</v>
      </c>
      <c r="B533" s="20"/>
      <c r="C533" s="37">
        <v>140</v>
      </c>
      <c r="D533" s="20">
        <v>140</v>
      </c>
      <c r="E533" s="37">
        <v>0</v>
      </c>
      <c r="F533" s="20">
        <v>0</v>
      </c>
      <c r="G533" s="20">
        <v>0</v>
      </c>
      <c r="H533" s="20" t="s">
        <v>297</v>
      </c>
      <c r="I533" s="20" t="s">
        <v>297</v>
      </c>
      <c r="J533" s="20" t="s">
        <v>297</v>
      </c>
      <c r="K533" s="14">
        <f t="shared" si="128"/>
        <v>140</v>
      </c>
    </row>
    <row r="534" spans="1:12" ht="31.5" x14ac:dyDescent="0.25">
      <c r="A534" s="25" t="s">
        <v>380</v>
      </c>
      <c r="B534" s="25"/>
      <c r="C534" s="37">
        <v>7890</v>
      </c>
      <c r="D534" s="20">
        <v>7890</v>
      </c>
      <c r="E534" s="37">
        <v>0</v>
      </c>
      <c r="F534" s="20">
        <v>0</v>
      </c>
      <c r="G534" s="20">
        <v>0</v>
      </c>
      <c r="H534" s="20" t="s">
        <v>297</v>
      </c>
      <c r="I534" s="20" t="s">
        <v>297</v>
      </c>
      <c r="J534" s="20" t="s">
        <v>297</v>
      </c>
      <c r="K534" s="14">
        <f t="shared" si="128"/>
        <v>7890</v>
      </c>
    </row>
    <row r="535" spans="1:12" ht="47.25" x14ac:dyDescent="0.25">
      <c r="A535" s="67" t="s">
        <v>513</v>
      </c>
      <c r="B535" s="20"/>
      <c r="C535" s="20">
        <v>10</v>
      </c>
      <c r="D535" s="20">
        <v>10</v>
      </c>
      <c r="E535" s="37">
        <v>0</v>
      </c>
      <c r="F535" s="20">
        <v>0</v>
      </c>
      <c r="G535" s="20">
        <v>0</v>
      </c>
      <c r="H535" s="20"/>
      <c r="I535" s="20"/>
      <c r="J535" s="20"/>
      <c r="K535" s="14">
        <f t="shared" si="128"/>
        <v>10</v>
      </c>
    </row>
    <row r="536" spans="1:12" ht="15.75" x14ac:dyDescent="0.25">
      <c r="A536" s="138" t="s">
        <v>514</v>
      </c>
      <c r="B536" s="20"/>
      <c r="C536" s="20">
        <v>10</v>
      </c>
      <c r="D536" s="20">
        <v>10</v>
      </c>
      <c r="E536" s="37">
        <v>0</v>
      </c>
      <c r="F536" s="20">
        <v>0</v>
      </c>
      <c r="G536" s="20">
        <v>0</v>
      </c>
      <c r="H536" s="20"/>
      <c r="I536" s="20"/>
      <c r="J536" s="20"/>
      <c r="K536" s="14">
        <f t="shared" si="128"/>
        <v>10</v>
      </c>
    </row>
    <row r="537" spans="1:12" ht="15.75" x14ac:dyDescent="0.25">
      <c r="A537" s="25" t="s">
        <v>522</v>
      </c>
      <c r="B537" s="20"/>
      <c r="C537" s="20">
        <v>10</v>
      </c>
      <c r="D537" s="20">
        <v>10</v>
      </c>
      <c r="E537" s="37">
        <v>0</v>
      </c>
      <c r="F537" s="20">
        <v>0</v>
      </c>
      <c r="G537" s="20">
        <v>0</v>
      </c>
      <c r="H537" s="20"/>
      <c r="I537" s="20"/>
      <c r="J537" s="20"/>
      <c r="K537" s="14">
        <f t="shared" si="128"/>
        <v>10</v>
      </c>
    </row>
    <row r="538" spans="1:12" ht="15.75" x14ac:dyDescent="0.25">
      <c r="A538" s="22" t="s">
        <v>523</v>
      </c>
      <c r="B538" s="20"/>
      <c r="C538" s="20">
        <v>10</v>
      </c>
      <c r="D538" s="20">
        <v>10</v>
      </c>
      <c r="E538" s="37">
        <v>0</v>
      </c>
      <c r="F538" s="20">
        <v>0</v>
      </c>
      <c r="G538" s="20">
        <v>0</v>
      </c>
      <c r="H538" s="20"/>
      <c r="I538" s="20"/>
      <c r="J538" s="20"/>
      <c r="K538" s="14">
        <f t="shared" si="128"/>
        <v>10</v>
      </c>
    </row>
    <row r="539" spans="1:12" ht="31.5" x14ac:dyDescent="0.25">
      <c r="A539" s="25" t="s">
        <v>524</v>
      </c>
      <c r="B539" s="139"/>
      <c r="C539" s="139">
        <v>28</v>
      </c>
      <c r="D539" s="139">
        <v>28</v>
      </c>
      <c r="E539" s="140">
        <v>0</v>
      </c>
      <c r="F539" s="139">
        <v>0</v>
      </c>
      <c r="G539" s="139">
        <v>0</v>
      </c>
      <c r="H539" s="139"/>
      <c r="I539" s="139"/>
      <c r="J539" s="139"/>
      <c r="K539" s="14">
        <f t="shared" si="128"/>
        <v>28</v>
      </c>
    </row>
    <row r="540" spans="1:12" ht="15.75" x14ac:dyDescent="0.25">
      <c r="A540" s="7"/>
      <c r="B540" s="7"/>
      <c r="C540" s="7"/>
      <c r="D540" s="7"/>
      <c r="E540" s="19"/>
      <c r="F540" s="7"/>
      <c r="G540" s="7"/>
      <c r="H540" s="7"/>
      <c r="I540" s="7"/>
      <c r="J540" s="7"/>
      <c r="K540" s="14"/>
    </row>
    <row r="541" spans="1:12" ht="15.75" x14ac:dyDescent="0.25">
      <c r="A541" s="7"/>
      <c r="B541" s="7"/>
      <c r="C541" s="7"/>
      <c r="D541" s="7"/>
      <c r="E541" s="19"/>
      <c r="F541" s="7"/>
      <c r="G541" s="7"/>
      <c r="H541" s="7"/>
      <c r="I541" s="7"/>
      <c r="J541" s="7"/>
      <c r="K541" s="14"/>
    </row>
    <row r="542" spans="1:12" ht="15.75" x14ac:dyDescent="0.25">
      <c r="A542" s="7"/>
      <c r="B542" s="7"/>
      <c r="C542" s="7"/>
      <c r="D542" s="7"/>
      <c r="E542" s="19"/>
      <c r="F542" s="7"/>
      <c r="G542" s="7"/>
      <c r="H542" s="7"/>
      <c r="I542" s="7"/>
      <c r="J542" s="7"/>
      <c r="K542" s="14"/>
    </row>
    <row r="543" spans="1:12" ht="15.75" x14ac:dyDescent="0.25">
      <c r="A543" s="7"/>
      <c r="B543" s="7"/>
      <c r="C543" s="7"/>
      <c r="D543" s="7"/>
      <c r="E543" s="19"/>
      <c r="F543" s="7"/>
      <c r="G543" s="7"/>
      <c r="H543" s="7"/>
      <c r="I543" s="7"/>
      <c r="J543" s="7"/>
      <c r="K543" s="14"/>
    </row>
    <row r="544" spans="1:12" ht="15.75" x14ac:dyDescent="0.25">
      <c r="A544" s="7"/>
      <c r="B544" s="7"/>
      <c r="C544" s="7"/>
      <c r="D544" s="7"/>
      <c r="E544" s="19"/>
      <c r="F544" s="7"/>
      <c r="G544" s="7"/>
      <c r="H544" s="7"/>
      <c r="I544" s="7"/>
      <c r="J544" s="7"/>
      <c r="K544" s="14"/>
    </row>
    <row r="545" spans="1:11" ht="15.75" x14ac:dyDescent="0.25">
      <c r="A545" s="7"/>
      <c r="B545" s="7"/>
      <c r="C545" s="7"/>
      <c r="D545" s="7"/>
      <c r="E545" s="19"/>
      <c r="F545" s="7"/>
      <c r="G545" s="7"/>
      <c r="H545" s="7"/>
      <c r="I545" s="7"/>
      <c r="J545" s="7"/>
      <c r="K545" s="14"/>
    </row>
    <row r="546" spans="1:11" ht="15.75" x14ac:dyDescent="0.25">
      <c r="A546" s="7"/>
      <c r="B546" s="7"/>
      <c r="C546" s="7"/>
      <c r="D546" s="7"/>
      <c r="E546" s="19"/>
      <c r="F546" s="7"/>
      <c r="G546" s="7"/>
      <c r="H546" s="7"/>
      <c r="I546" s="7"/>
      <c r="J546" s="7"/>
      <c r="K546" s="14"/>
    </row>
    <row r="547" spans="1:11" ht="15.75" x14ac:dyDescent="0.25">
      <c r="A547" s="7"/>
      <c r="B547" s="7"/>
      <c r="C547" s="7"/>
      <c r="D547" s="7"/>
      <c r="E547" s="19"/>
      <c r="F547" s="7"/>
      <c r="G547" s="7"/>
      <c r="H547" s="7"/>
      <c r="I547" s="7"/>
      <c r="J547" s="7"/>
      <c r="K547" s="14"/>
    </row>
    <row r="548" spans="1:11" ht="15.75" x14ac:dyDescent="0.25">
      <c r="A548" s="7"/>
      <c r="B548" s="7"/>
      <c r="C548" s="7"/>
      <c r="D548" s="7"/>
      <c r="E548" s="19"/>
      <c r="F548" s="7"/>
      <c r="G548" s="7"/>
      <c r="H548" s="7"/>
      <c r="I548" s="7"/>
      <c r="J548" s="7"/>
      <c r="K548" s="14"/>
    </row>
    <row r="549" spans="1:11" ht="15.75" x14ac:dyDescent="0.25">
      <c r="A549" s="7"/>
      <c r="B549" s="7"/>
      <c r="C549" s="7"/>
      <c r="D549" s="7"/>
      <c r="E549" s="19"/>
      <c r="F549" s="7"/>
      <c r="G549" s="7"/>
      <c r="H549" s="7"/>
      <c r="I549" s="7"/>
      <c r="J549" s="7"/>
      <c r="K549" s="14"/>
    </row>
    <row r="550" spans="1:11" ht="15.75" x14ac:dyDescent="0.25">
      <c r="A550" s="7"/>
      <c r="B550" s="7"/>
      <c r="C550" s="7"/>
      <c r="D550" s="7"/>
      <c r="E550" s="19"/>
      <c r="F550" s="7"/>
      <c r="G550" s="7"/>
      <c r="H550" s="7"/>
      <c r="I550" s="7"/>
      <c r="J550" s="7"/>
      <c r="K550" s="14"/>
    </row>
    <row r="551" spans="1:11" ht="15.75" x14ac:dyDescent="0.25">
      <c r="A551" s="7"/>
      <c r="B551" s="7"/>
      <c r="C551" s="7"/>
      <c r="D551" s="7"/>
      <c r="E551" s="19"/>
      <c r="F551" s="7"/>
      <c r="G551" s="7"/>
      <c r="H551" s="7"/>
      <c r="I551" s="7"/>
      <c r="J551" s="7"/>
      <c r="K551" s="14"/>
    </row>
    <row r="552" spans="1:11" ht="15.75" x14ac:dyDescent="0.25">
      <c r="A552" s="7"/>
      <c r="B552" s="7"/>
      <c r="C552" s="7"/>
      <c r="D552" s="7"/>
      <c r="E552" s="19"/>
      <c r="F552" s="7"/>
      <c r="G552" s="7"/>
      <c r="H552" s="7"/>
      <c r="I552" s="7"/>
      <c r="J552" s="7"/>
      <c r="K552" s="14"/>
    </row>
    <row r="553" spans="1:11" ht="15.75" x14ac:dyDescent="0.25">
      <c r="A553" s="7"/>
      <c r="B553" s="7"/>
      <c r="C553" s="7"/>
      <c r="D553" s="7"/>
      <c r="E553" s="19"/>
      <c r="F553" s="7"/>
      <c r="G553" s="7"/>
      <c r="H553" s="7"/>
      <c r="I553" s="7"/>
      <c r="J553" s="7"/>
      <c r="K553" s="14"/>
    </row>
    <row r="554" spans="1:11" ht="15.75" x14ac:dyDescent="0.25">
      <c r="A554" s="7"/>
      <c r="B554" s="7"/>
      <c r="C554" s="7"/>
      <c r="D554" s="7"/>
      <c r="E554" s="19"/>
      <c r="F554" s="7"/>
      <c r="G554" s="7"/>
      <c r="H554" s="7"/>
      <c r="I554" s="7"/>
      <c r="J554" s="7"/>
      <c r="K554" s="14"/>
    </row>
    <row r="555" spans="1:11" ht="15.75" x14ac:dyDescent="0.25">
      <c r="A555" s="7"/>
      <c r="B555" s="7"/>
      <c r="C555" s="7"/>
      <c r="D555" s="7"/>
      <c r="E555" s="19"/>
      <c r="F555" s="7"/>
      <c r="G555" s="7"/>
      <c r="H555" s="7"/>
      <c r="I555" s="7"/>
      <c r="J555" s="7"/>
      <c r="K555" s="14"/>
    </row>
    <row r="556" spans="1:11" ht="15.75" x14ac:dyDescent="0.25">
      <c r="A556" s="7"/>
      <c r="B556" s="7"/>
      <c r="C556" s="7"/>
      <c r="D556" s="7"/>
      <c r="E556" s="19"/>
      <c r="F556" s="7"/>
      <c r="G556" s="7"/>
      <c r="H556" s="7"/>
      <c r="I556" s="7"/>
      <c r="J556" s="7"/>
      <c r="K556" s="14"/>
    </row>
    <row r="557" spans="1:11" ht="15.75" x14ac:dyDescent="0.25">
      <c r="A557" s="7"/>
      <c r="B557" s="7"/>
      <c r="C557" s="7"/>
      <c r="D557" s="7"/>
      <c r="E557" s="19"/>
      <c r="F557" s="7"/>
      <c r="G557" s="7"/>
      <c r="H557" s="7"/>
      <c r="I557" s="7"/>
      <c r="J557" s="7"/>
      <c r="K557" s="14"/>
    </row>
    <row r="558" spans="1:11" ht="15.75" x14ac:dyDescent="0.25">
      <c r="A558" s="7"/>
      <c r="B558" s="7"/>
      <c r="C558" s="7"/>
      <c r="D558" s="7"/>
      <c r="E558" s="19"/>
      <c r="F558" s="7"/>
      <c r="G558" s="7"/>
      <c r="H558" s="7"/>
      <c r="I558" s="7"/>
      <c r="J558" s="7"/>
      <c r="K558" s="14"/>
    </row>
    <row r="559" spans="1:11" ht="15.75" x14ac:dyDescent="0.25">
      <c r="A559" s="7"/>
      <c r="B559" s="7"/>
      <c r="C559" s="7"/>
      <c r="D559" s="7"/>
      <c r="E559" s="19"/>
      <c r="F559" s="7"/>
      <c r="G559" s="7"/>
      <c r="H559" s="7"/>
      <c r="I559" s="7"/>
      <c r="J559" s="7"/>
      <c r="K559" s="14"/>
    </row>
    <row r="560" spans="1:11" ht="15.75" x14ac:dyDescent="0.25">
      <c r="A560" s="7"/>
      <c r="B560" s="7"/>
      <c r="C560" s="7"/>
      <c r="D560" s="7"/>
      <c r="E560" s="19"/>
      <c r="F560" s="7"/>
      <c r="G560" s="7"/>
      <c r="H560" s="7"/>
      <c r="I560" s="7"/>
      <c r="J560" s="7"/>
      <c r="K560" s="14"/>
    </row>
    <row r="561" spans="1:11" ht="15.75" x14ac:dyDescent="0.25">
      <c r="A561" s="7"/>
      <c r="B561" s="7"/>
      <c r="C561" s="7"/>
      <c r="D561" s="7"/>
      <c r="E561" s="19"/>
      <c r="F561" s="7"/>
      <c r="G561" s="7"/>
      <c r="H561" s="7"/>
      <c r="I561" s="7"/>
      <c r="J561" s="7"/>
      <c r="K561" s="14"/>
    </row>
    <row r="562" spans="1:11" ht="15.75" x14ac:dyDescent="0.25">
      <c r="A562" s="7"/>
      <c r="B562" s="7"/>
      <c r="C562" s="7"/>
      <c r="D562" s="7"/>
      <c r="E562" s="19"/>
      <c r="F562" s="7"/>
      <c r="G562" s="7"/>
      <c r="H562" s="7"/>
      <c r="I562" s="7"/>
      <c r="J562" s="7"/>
      <c r="K562" s="14"/>
    </row>
    <row r="563" spans="1:11" ht="15.75" x14ac:dyDescent="0.25">
      <c r="A563" s="7"/>
      <c r="B563" s="7"/>
      <c r="C563" s="7"/>
      <c r="D563" s="7"/>
      <c r="E563" s="19"/>
      <c r="F563" s="7"/>
      <c r="G563" s="7"/>
      <c r="H563" s="7"/>
      <c r="I563" s="7"/>
      <c r="J563" s="7"/>
      <c r="K563" s="14"/>
    </row>
    <row r="564" spans="1:11" ht="15.75" x14ac:dyDescent="0.25">
      <c r="A564" s="7"/>
      <c r="B564" s="7"/>
      <c r="C564" s="7"/>
      <c r="D564" s="7"/>
      <c r="E564" s="19"/>
      <c r="F564" s="7"/>
      <c r="G564" s="7"/>
      <c r="H564" s="7"/>
      <c r="I564" s="7"/>
      <c r="J564" s="7"/>
      <c r="K564" s="14"/>
    </row>
    <row r="565" spans="1:11" ht="15.75" x14ac:dyDescent="0.25">
      <c r="A565" s="7"/>
      <c r="B565" s="7"/>
      <c r="C565" s="7"/>
      <c r="D565" s="7"/>
      <c r="E565" s="19"/>
      <c r="F565" s="7"/>
      <c r="G565" s="7"/>
      <c r="H565" s="7"/>
      <c r="I565" s="7"/>
      <c r="J565" s="7"/>
      <c r="K565" s="14"/>
    </row>
    <row r="566" spans="1:11" ht="15.75" x14ac:dyDescent="0.25">
      <c r="A566" s="7"/>
      <c r="B566" s="7"/>
      <c r="C566" s="7"/>
      <c r="D566" s="7"/>
      <c r="E566" s="19"/>
      <c r="F566" s="7"/>
      <c r="G566" s="7"/>
      <c r="H566" s="7"/>
      <c r="I566" s="7"/>
      <c r="J566" s="7"/>
      <c r="K566" s="14"/>
    </row>
    <row r="567" spans="1:11" ht="15.75" x14ac:dyDescent="0.25">
      <c r="A567" s="7"/>
      <c r="B567" s="7"/>
      <c r="C567" s="7"/>
      <c r="D567" s="7"/>
      <c r="E567" s="19"/>
      <c r="F567" s="7"/>
      <c r="G567" s="7"/>
      <c r="H567" s="7"/>
      <c r="I567" s="7"/>
      <c r="J567" s="7"/>
      <c r="K567" s="14"/>
    </row>
    <row r="568" spans="1:11" ht="15.75" x14ac:dyDescent="0.25">
      <c r="A568" s="7"/>
      <c r="B568" s="7"/>
      <c r="C568" s="7"/>
      <c r="D568" s="7"/>
      <c r="E568" s="19"/>
      <c r="F568" s="7"/>
      <c r="G568" s="7"/>
      <c r="H568" s="7"/>
      <c r="I568" s="7"/>
      <c r="J568" s="7"/>
      <c r="K568" s="14"/>
    </row>
    <row r="569" spans="1:11" ht="15.75" x14ac:dyDescent="0.25">
      <c r="A569" s="7"/>
      <c r="B569" s="7"/>
      <c r="C569" s="7"/>
      <c r="D569" s="7"/>
      <c r="E569" s="19"/>
      <c r="F569" s="7"/>
      <c r="G569" s="7"/>
      <c r="H569" s="7"/>
      <c r="I569" s="7"/>
      <c r="J569" s="7"/>
      <c r="K569" s="14"/>
    </row>
    <row r="570" spans="1:11" ht="15.75" x14ac:dyDescent="0.25">
      <c r="A570" s="7"/>
      <c r="B570" s="7"/>
      <c r="C570" s="7"/>
      <c r="D570" s="7"/>
      <c r="E570" s="19"/>
      <c r="F570" s="7"/>
      <c r="G570" s="7"/>
      <c r="H570" s="7"/>
      <c r="I570" s="7"/>
      <c r="J570" s="7"/>
      <c r="K570" s="14"/>
    </row>
    <row r="571" spans="1:11" ht="15.75" x14ac:dyDescent="0.25">
      <c r="A571" s="7"/>
      <c r="B571" s="7"/>
      <c r="C571" s="7"/>
      <c r="D571" s="7"/>
      <c r="E571" s="19"/>
      <c r="F571" s="7"/>
      <c r="G571" s="7"/>
      <c r="H571" s="7"/>
      <c r="I571" s="7"/>
      <c r="J571" s="7"/>
      <c r="K571" s="14"/>
    </row>
    <row r="572" spans="1:11" ht="15.75" x14ac:dyDescent="0.25">
      <c r="A572" s="7"/>
      <c r="B572" s="7"/>
      <c r="C572" s="7"/>
      <c r="D572" s="7"/>
      <c r="E572" s="19"/>
      <c r="F572" s="7"/>
      <c r="G572" s="7"/>
      <c r="H572" s="7"/>
      <c r="I572" s="7"/>
      <c r="J572" s="7"/>
      <c r="K572" s="14"/>
    </row>
    <row r="573" spans="1:11" ht="15.75" x14ac:dyDescent="0.25">
      <c r="A573" s="7"/>
      <c r="B573" s="7"/>
      <c r="C573" s="7"/>
      <c r="D573" s="7"/>
      <c r="E573" s="19"/>
      <c r="F573" s="7"/>
      <c r="G573" s="7"/>
      <c r="H573" s="7"/>
      <c r="I573" s="7"/>
      <c r="J573" s="7"/>
      <c r="K573" s="14"/>
    </row>
    <row r="574" spans="1:11" ht="15.75" x14ac:dyDescent="0.25">
      <c r="A574" s="7"/>
      <c r="B574" s="7"/>
      <c r="C574" s="7"/>
      <c r="D574" s="7"/>
      <c r="E574" s="19"/>
      <c r="F574" s="7"/>
      <c r="G574" s="7"/>
      <c r="H574" s="7"/>
      <c r="I574" s="7"/>
      <c r="J574" s="7"/>
      <c r="K574" s="14"/>
    </row>
    <row r="575" spans="1:11" ht="15.75" x14ac:dyDescent="0.25">
      <c r="A575" s="7"/>
      <c r="B575" s="7"/>
      <c r="C575" s="7"/>
      <c r="D575" s="7"/>
      <c r="E575" s="19"/>
      <c r="F575" s="7"/>
      <c r="G575" s="7"/>
      <c r="H575" s="7"/>
      <c r="I575" s="7"/>
      <c r="J575" s="7"/>
      <c r="K575" s="14"/>
    </row>
    <row r="576" spans="1:11" ht="15.75" x14ac:dyDescent="0.25">
      <c r="A576" s="7"/>
      <c r="B576" s="7"/>
      <c r="C576" s="7"/>
      <c r="D576" s="7"/>
      <c r="E576" s="19"/>
      <c r="F576" s="7"/>
      <c r="G576" s="7"/>
      <c r="H576" s="7"/>
      <c r="I576" s="7"/>
      <c r="J576" s="7"/>
      <c r="K576" s="14"/>
    </row>
    <row r="577" spans="1:11" ht="15.75" x14ac:dyDescent="0.25">
      <c r="A577" s="7"/>
      <c r="B577" s="7"/>
      <c r="C577" s="7"/>
      <c r="D577" s="7"/>
      <c r="E577" s="19"/>
      <c r="F577" s="7"/>
      <c r="G577" s="7"/>
      <c r="H577" s="7"/>
      <c r="I577" s="7"/>
      <c r="J577" s="7"/>
      <c r="K577" s="4"/>
    </row>
    <row r="578" spans="1:11" ht="15.75" x14ac:dyDescent="0.25">
      <c r="A578" s="7"/>
      <c r="B578" s="7"/>
      <c r="C578" s="7"/>
      <c r="D578" s="7"/>
      <c r="E578" s="19"/>
      <c r="F578" s="7"/>
      <c r="G578" s="7"/>
      <c r="H578" s="7"/>
      <c r="I578" s="7"/>
      <c r="J578" s="7"/>
      <c r="K578" s="4"/>
    </row>
    <row r="579" spans="1:11" ht="15.75" x14ac:dyDescent="0.25">
      <c r="A579" s="7"/>
      <c r="B579" s="7"/>
      <c r="C579" s="7"/>
      <c r="D579" s="7"/>
      <c r="E579" s="19"/>
      <c r="F579" s="7"/>
      <c r="G579" s="7"/>
      <c r="H579" s="7"/>
      <c r="I579" s="7"/>
      <c r="J579" s="7"/>
      <c r="K579" s="4"/>
    </row>
    <row r="580" spans="1:11" ht="15.75" x14ac:dyDescent="0.25">
      <c r="A580" s="7"/>
      <c r="B580" s="7"/>
      <c r="C580" s="7"/>
      <c r="D580" s="7"/>
      <c r="E580" s="19"/>
      <c r="F580" s="7"/>
      <c r="G580" s="7"/>
      <c r="H580" s="7"/>
      <c r="I580" s="7"/>
      <c r="J580" s="7"/>
      <c r="K580" s="4"/>
    </row>
    <row r="581" spans="1:11" ht="15.75" x14ac:dyDescent="0.25">
      <c r="A581" s="7"/>
      <c r="B581" s="7"/>
      <c r="C581" s="7"/>
      <c r="D581" s="7"/>
      <c r="E581" s="19"/>
      <c r="F581" s="7"/>
      <c r="G581" s="7"/>
      <c r="H581" s="7"/>
      <c r="I581" s="7"/>
      <c r="J581" s="7"/>
      <c r="K581" s="4"/>
    </row>
    <row r="582" spans="1:11" ht="15.75" x14ac:dyDescent="0.25">
      <c r="A582" s="7"/>
      <c r="B582" s="7"/>
      <c r="C582" s="7"/>
      <c r="D582" s="7"/>
      <c r="E582" s="19"/>
      <c r="F582" s="7"/>
      <c r="G582" s="7"/>
      <c r="H582" s="7"/>
      <c r="I582" s="7"/>
      <c r="J582" s="7"/>
      <c r="K582" s="4"/>
    </row>
    <row r="583" spans="1:11" ht="15.75" x14ac:dyDescent="0.25">
      <c r="A583" s="7"/>
      <c r="B583" s="7"/>
      <c r="C583" s="7"/>
      <c r="D583" s="7"/>
      <c r="E583" s="19"/>
      <c r="F583" s="7"/>
      <c r="G583" s="7"/>
      <c r="H583" s="7"/>
      <c r="I583" s="7"/>
      <c r="J583" s="7"/>
      <c r="K583" s="4"/>
    </row>
    <row r="584" spans="1:11" ht="15.75" x14ac:dyDescent="0.25">
      <c r="A584" s="7"/>
      <c r="B584" s="7"/>
      <c r="C584" s="7"/>
      <c r="D584" s="7"/>
      <c r="E584" s="19"/>
      <c r="F584" s="7"/>
      <c r="G584" s="7"/>
      <c r="H584" s="7"/>
      <c r="I584" s="7"/>
      <c r="J584" s="7"/>
      <c r="K584" s="4"/>
    </row>
    <row r="585" spans="1:11" ht="15.75" x14ac:dyDescent="0.25">
      <c r="A585" s="7"/>
      <c r="B585" s="7"/>
      <c r="C585" s="7"/>
      <c r="D585" s="7"/>
      <c r="E585" s="19"/>
      <c r="F585" s="7"/>
      <c r="G585" s="7"/>
      <c r="H585" s="7"/>
      <c r="I585" s="7"/>
      <c r="J585" s="7"/>
      <c r="K585" s="4"/>
    </row>
    <row r="586" spans="1:11" ht="15.75" x14ac:dyDescent="0.25">
      <c r="A586" s="7"/>
      <c r="B586" s="7"/>
      <c r="C586" s="7"/>
      <c r="D586" s="7"/>
      <c r="E586" s="19"/>
      <c r="F586" s="7"/>
      <c r="G586" s="7"/>
      <c r="H586" s="7"/>
      <c r="I586" s="7"/>
      <c r="J586" s="7"/>
      <c r="K586" s="4"/>
    </row>
    <row r="587" spans="1:11" ht="15.75" x14ac:dyDescent="0.25">
      <c r="A587" s="7"/>
      <c r="B587" s="7"/>
      <c r="C587" s="7"/>
      <c r="D587" s="7"/>
      <c r="E587" s="19"/>
      <c r="F587" s="7"/>
      <c r="G587" s="7"/>
      <c r="H587" s="7"/>
      <c r="I587" s="7"/>
      <c r="J587" s="7"/>
      <c r="K587" s="4"/>
    </row>
    <row r="588" spans="1:11" ht="15.75" x14ac:dyDescent="0.25">
      <c r="A588" s="7"/>
      <c r="B588" s="7"/>
      <c r="C588" s="7"/>
      <c r="D588" s="7"/>
      <c r="E588" s="19"/>
      <c r="F588" s="7"/>
      <c r="G588" s="7"/>
      <c r="H588" s="7"/>
      <c r="I588" s="7"/>
      <c r="J588" s="7"/>
      <c r="K588" s="4"/>
    </row>
    <row r="589" spans="1:11" ht="15.75" x14ac:dyDescent="0.25">
      <c r="A589" s="7"/>
      <c r="B589" s="7"/>
      <c r="C589" s="7"/>
      <c r="D589" s="7"/>
      <c r="E589" s="19"/>
      <c r="F589" s="7"/>
      <c r="G589" s="7"/>
      <c r="H589" s="7"/>
      <c r="I589" s="7"/>
      <c r="J589" s="7"/>
      <c r="K589" s="4"/>
    </row>
    <row r="590" spans="1:11" ht="15.75" x14ac:dyDescent="0.25">
      <c r="A590" s="7"/>
      <c r="B590" s="7"/>
      <c r="C590" s="7"/>
      <c r="D590" s="7"/>
      <c r="E590" s="19"/>
      <c r="F590" s="7"/>
      <c r="G590" s="7"/>
      <c r="H590" s="7"/>
      <c r="I590" s="7"/>
      <c r="J590" s="7"/>
      <c r="K590" s="4"/>
    </row>
    <row r="591" spans="1:11" ht="15.75" x14ac:dyDescent="0.25">
      <c r="A591" s="7"/>
      <c r="B591" s="7"/>
      <c r="C591" s="7"/>
      <c r="D591" s="7"/>
      <c r="E591" s="19"/>
      <c r="F591" s="7"/>
      <c r="G591" s="7"/>
      <c r="H591" s="7"/>
      <c r="I591" s="7"/>
      <c r="J591" s="7"/>
      <c r="K591" s="4"/>
    </row>
    <row r="592" spans="1:11" ht="15.75" x14ac:dyDescent="0.25">
      <c r="A592" s="7"/>
      <c r="B592" s="7"/>
      <c r="C592" s="7"/>
      <c r="D592" s="7"/>
      <c r="E592" s="19"/>
      <c r="F592" s="7"/>
      <c r="G592" s="7"/>
      <c r="H592" s="7"/>
      <c r="I592" s="7"/>
      <c r="J592" s="7"/>
      <c r="K592" s="4"/>
    </row>
    <row r="593" spans="1:11" ht="15.75" x14ac:dyDescent="0.25">
      <c r="A593" s="7"/>
      <c r="B593" s="7"/>
      <c r="C593" s="7"/>
      <c r="D593" s="7"/>
      <c r="E593" s="19"/>
      <c r="F593" s="7"/>
      <c r="G593" s="7"/>
      <c r="H593" s="7"/>
      <c r="I593" s="7"/>
      <c r="J593" s="7"/>
      <c r="K593" s="4"/>
    </row>
    <row r="594" spans="1:11" ht="15.75" x14ac:dyDescent="0.25">
      <c r="A594" s="7"/>
      <c r="B594" s="7"/>
      <c r="C594" s="7"/>
      <c r="D594" s="7"/>
      <c r="E594" s="19"/>
      <c r="F594" s="7"/>
      <c r="G594" s="7"/>
      <c r="H594" s="7"/>
      <c r="I594" s="7"/>
      <c r="J594" s="7"/>
      <c r="K594" s="4"/>
    </row>
    <row r="595" spans="1:11" ht="15.75" x14ac:dyDescent="0.25">
      <c r="A595" s="7"/>
      <c r="B595" s="7"/>
      <c r="C595" s="7"/>
      <c r="D595" s="7"/>
      <c r="E595" s="19"/>
      <c r="F595" s="7"/>
      <c r="G595" s="7"/>
      <c r="H595" s="7"/>
      <c r="I595" s="7"/>
      <c r="J595" s="7"/>
      <c r="K595" s="4"/>
    </row>
    <row r="596" spans="1:11" ht="15.75" x14ac:dyDescent="0.25">
      <c r="A596" s="7"/>
      <c r="B596" s="7"/>
      <c r="C596" s="7"/>
      <c r="D596" s="7"/>
      <c r="E596" s="19"/>
      <c r="F596" s="7"/>
      <c r="G596" s="7"/>
      <c r="H596" s="7"/>
      <c r="I596" s="7"/>
      <c r="J596" s="7"/>
      <c r="K596" s="4"/>
    </row>
    <row r="597" spans="1:11" ht="15.75" x14ac:dyDescent="0.25">
      <c r="A597" s="7"/>
      <c r="B597" s="7"/>
      <c r="C597" s="7"/>
      <c r="D597" s="7"/>
      <c r="E597" s="19"/>
      <c r="F597" s="7"/>
      <c r="G597" s="7"/>
      <c r="H597" s="7"/>
      <c r="I597" s="7"/>
      <c r="J597" s="7"/>
      <c r="K597" s="4"/>
    </row>
    <row r="598" spans="1:11" ht="15.75" x14ac:dyDescent="0.25">
      <c r="A598" s="7"/>
      <c r="B598" s="7"/>
      <c r="C598" s="7"/>
      <c r="D598" s="7"/>
      <c r="E598" s="19"/>
      <c r="F598" s="7"/>
      <c r="G598" s="7"/>
      <c r="H598" s="7"/>
      <c r="I598" s="7"/>
      <c r="J598" s="7"/>
      <c r="K598" s="4"/>
    </row>
    <row r="599" spans="1:11" ht="15.75" x14ac:dyDescent="0.25">
      <c r="A599" s="7"/>
      <c r="B599" s="7"/>
      <c r="C599" s="7"/>
      <c r="D599" s="7"/>
      <c r="E599" s="19"/>
      <c r="F599" s="7"/>
      <c r="G599" s="7"/>
      <c r="H599" s="7"/>
      <c r="I599" s="7"/>
      <c r="J599" s="7"/>
      <c r="K599" s="4"/>
    </row>
    <row r="600" spans="1:11" ht="15.75" x14ac:dyDescent="0.25">
      <c r="A600" s="7"/>
      <c r="B600" s="7"/>
      <c r="C600" s="7"/>
      <c r="D600" s="7"/>
      <c r="E600" s="19"/>
      <c r="F600" s="7"/>
      <c r="G600" s="7"/>
      <c r="H600" s="7"/>
      <c r="I600" s="7"/>
      <c r="J600" s="7"/>
      <c r="K600" s="4"/>
    </row>
    <row r="601" spans="1:11" ht="15.75" x14ac:dyDescent="0.25">
      <c r="A601" s="7"/>
      <c r="B601" s="7"/>
      <c r="C601" s="7"/>
      <c r="D601" s="7"/>
      <c r="E601" s="19"/>
      <c r="F601" s="7"/>
      <c r="G601" s="7"/>
      <c r="H601" s="7"/>
      <c r="I601" s="7"/>
      <c r="J601" s="7"/>
      <c r="K601" s="4"/>
    </row>
    <row r="602" spans="1:11" ht="15.75" x14ac:dyDescent="0.25">
      <c r="A602" s="7"/>
      <c r="B602" s="7"/>
      <c r="C602" s="7"/>
      <c r="D602" s="7"/>
      <c r="E602" s="19"/>
      <c r="F602" s="7"/>
      <c r="G602" s="7"/>
      <c r="H602" s="7"/>
      <c r="I602" s="7"/>
      <c r="J602" s="7"/>
      <c r="K602" s="4"/>
    </row>
    <row r="603" spans="1:11" ht="15.75" x14ac:dyDescent="0.25">
      <c r="A603" s="7"/>
      <c r="B603" s="7"/>
      <c r="C603" s="7"/>
      <c r="D603" s="7"/>
      <c r="E603" s="19"/>
      <c r="F603" s="7"/>
      <c r="G603" s="7"/>
      <c r="H603" s="7"/>
      <c r="I603" s="7"/>
      <c r="J603" s="7"/>
      <c r="K603" s="4"/>
    </row>
    <row r="604" spans="1:11" ht="15.75" x14ac:dyDescent="0.25">
      <c r="A604" s="7"/>
      <c r="B604" s="7"/>
      <c r="C604" s="7"/>
      <c r="D604" s="7"/>
      <c r="E604" s="19"/>
      <c r="F604" s="7"/>
      <c r="G604" s="7"/>
      <c r="H604" s="7"/>
      <c r="I604" s="7"/>
      <c r="J604" s="7"/>
      <c r="K604" s="4"/>
    </row>
    <row r="605" spans="1:11" ht="15.75" x14ac:dyDescent="0.25">
      <c r="A605" s="7"/>
      <c r="B605" s="7"/>
      <c r="C605" s="7"/>
      <c r="D605" s="7"/>
      <c r="E605" s="19"/>
      <c r="F605" s="7"/>
      <c r="G605" s="7"/>
      <c r="H605" s="7"/>
      <c r="I605" s="7"/>
      <c r="J605" s="7"/>
      <c r="K605" s="4"/>
    </row>
    <row r="606" spans="1:11" ht="15.75" x14ac:dyDescent="0.25">
      <c r="A606" s="7"/>
      <c r="B606" s="7"/>
      <c r="C606" s="7"/>
      <c r="D606" s="7"/>
      <c r="E606" s="19"/>
      <c r="F606" s="7"/>
      <c r="G606" s="7"/>
      <c r="H606" s="7"/>
      <c r="I606" s="7"/>
      <c r="J606" s="7"/>
      <c r="K606" s="4"/>
    </row>
    <row r="607" spans="1:11" ht="15.75" x14ac:dyDescent="0.25">
      <c r="A607" s="7"/>
      <c r="B607" s="7"/>
      <c r="C607" s="7"/>
      <c r="D607" s="7"/>
      <c r="E607" s="19"/>
      <c r="F607" s="7"/>
      <c r="G607" s="7"/>
      <c r="H607" s="7"/>
      <c r="I607" s="7"/>
      <c r="J607" s="7"/>
      <c r="K607" s="4"/>
    </row>
    <row r="608" spans="1:11" ht="15.75" x14ac:dyDescent="0.25">
      <c r="A608" s="7"/>
      <c r="B608" s="7"/>
      <c r="C608" s="7"/>
      <c r="D608" s="7"/>
      <c r="E608" s="19"/>
      <c r="F608" s="7"/>
      <c r="G608" s="7"/>
      <c r="H608" s="7"/>
      <c r="I608" s="7"/>
      <c r="J608" s="7"/>
      <c r="K608" s="4"/>
    </row>
    <row r="609" spans="1:11" ht="15.75" x14ac:dyDescent="0.25">
      <c r="A609" s="7"/>
      <c r="B609" s="7"/>
      <c r="C609" s="7"/>
      <c r="D609" s="7"/>
      <c r="E609" s="19"/>
      <c r="F609" s="7"/>
      <c r="G609" s="7"/>
      <c r="H609" s="7"/>
      <c r="I609" s="7"/>
      <c r="J609" s="7"/>
      <c r="K609" s="4"/>
    </row>
    <row r="610" spans="1:11" ht="15.75" x14ac:dyDescent="0.25">
      <c r="A610" s="7"/>
      <c r="B610" s="7"/>
      <c r="C610" s="7"/>
      <c r="D610" s="7"/>
      <c r="E610" s="19"/>
      <c r="F610" s="7"/>
      <c r="G610" s="7"/>
      <c r="H610" s="7"/>
      <c r="I610" s="7"/>
      <c r="J610" s="7"/>
    </row>
    <row r="611" spans="1:11" ht="15.75" x14ac:dyDescent="0.25">
      <c r="A611" s="7"/>
      <c r="B611" s="7"/>
      <c r="C611" s="7"/>
      <c r="D611" s="7"/>
      <c r="E611" s="19"/>
      <c r="F611" s="7"/>
      <c r="G611" s="7"/>
      <c r="H611" s="7"/>
      <c r="I611" s="7"/>
      <c r="J611" s="7"/>
    </row>
    <row r="612" spans="1:11" ht="15.75" x14ac:dyDescent="0.25">
      <c r="A612" s="7"/>
      <c r="B612" s="7"/>
      <c r="C612" s="7"/>
      <c r="D612" s="7"/>
      <c r="E612" s="9"/>
      <c r="F612" s="7"/>
      <c r="G612" s="7"/>
      <c r="H612" s="7"/>
      <c r="I612" s="7"/>
      <c r="J612" s="7"/>
    </row>
    <row r="613" spans="1:11" ht="15.75" x14ac:dyDescent="0.25">
      <c r="A613" s="7"/>
      <c r="B613" s="7"/>
      <c r="C613" s="7"/>
      <c r="D613" s="7"/>
      <c r="E613" s="9"/>
      <c r="F613" s="7"/>
      <c r="G613" s="7"/>
      <c r="H613" s="7"/>
      <c r="I613" s="7"/>
      <c r="J613" s="7"/>
    </row>
    <row r="614" spans="1:11" x14ac:dyDescent="0.2">
      <c r="A614" s="2"/>
      <c r="B614" s="2"/>
    </row>
    <row r="615" spans="1:11" x14ac:dyDescent="0.2">
      <c r="A615" s="2"/>
      <c r="B615" s="2"/>
    </row>
    <row r="616" spans="1:11" x14ac:dyDescent="0.2">
      <c r="A616" s="2"/>
      <c r="B616" s="2"/>
    </row>
    <row r="617" spans="1:11" x14ac:dyDescent="0.2">
      <c r="A617" s="2"/>
      <c r="B617" s="2"/>
    </row>
    <row r="628" spans="1:2" x14ac:dyDescent="0.2">
      <c r="A628" s="2"/>
      <c r="B628" s="2"/>
    </row>
    <row r="629" spans="1:2" x14ac:dyDescent="0.2">
      <c r="A629" s="2"/>
      <c r="B629" s="2"/>
    </row>
    <row r="630" spans="1:2" x14ac:dyDescent="0.2">
      <c r="A630" s="2"/>
      <c r="B630" s="2"/>
    </row>
    <row r="631" spans="1:2" x14ac:dyDescent="0.2">
      <c r="A631" s="2"/>
      <c r="B631" s="2"/>
    </row>
    <row r="632" spans="1:2" x14ac:dyDescent="0.2">
      <c r="A632" s="2"/>
      <c r="B632" s="2"/>
    </row>
    <row r="633" spans="1:2" x14ac:dyDescent="0.2">
      <c r="A633" s="2"/>
      <c r="B633" s="2"/>
    </row>
  </sheetData>
  <mergeCells count="6">
    <mergeCell ref="A332:B332"/>
    <mergeCell ref="A2:C2"/>
    <mergeCell ref="A3:J3"/>
    <mergeCell ref="A4:B4"/>
    <mergeCell ref="D5:G5"/>
    <mergeCell ref="A331:B331"/>
  </mergeCells>
  <pageMargins left="0.11811023622047245" right="0.11811023622047245" top="0.74803149606299213" bottom="0.74803149606299213" header="0.31496062992125984" footer="0.31496062992125984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33"/>
  <sheetViews>
    <sheetView tabSelected="1" view="pageLayout" topLeftCell="A194" zoomScaleNormal="100" workbookViewId="0">
      <selection activeCell="C170" sqref="C170:G170"/>
    </sheetView>
  </sheetViews>
  <sheetFormatPr defaultRowHeight="15" x14ac:dyDescent="0.2"/>
  <cols>
    <col min="1" max="1" width="76.42578125" style="3" customWidth="1"/>
    <col min="2" max="2" width="14.140625" style="3" customWidth="1"/>
    <col min="3" max="3" width="14.85546875" style="2" customWidth="1"/>
    <col min="4" max="4" width="9.7109375" style="2" customWidth="1"/>
    <col min="5" max="5" width="9.28515625" style="2" customWidth="1"/>
    <col min="6" max="6" width="10" style="2" customWidth="1"/>
    <col min="7" max="8" width="9.140625" style="2"/>
    <col min="9" max="9" width="10.140625" style="2" bestFit="1" customWidth="1"/>
    <col min="10" max="10" width="9.85546875" style="2" customWidth="1"/>
    <col min="11" max="11" width="11.85546875" style="2" customWidth="1"/>
    <col min="12" max="12" width="10.42578125" style="2" customWidth="1"/>
    <col min="13" max="13" width="11.7109375" style="2" customWidth="1"/>
    <col min="14" max="14" width="9.140625" style="2"/>
    <col min="15" max="15" width="9.5703125" style="2" bestFit="1" customWidth="1"/>
    <col min="16" max="16" width="9.140625" style="2"/>
    <col min="17" max="17" width="12.140625" style="2" bestFit="1" customWidth="1"/>
    <col min="18" max="16384" width="9.140625" style="2"/>
  </cols>
  <sheetData>
    <row r="1" spans="1:18" ht="15.75" x14ac:dyDescent="0.25">
      <c r="A1" s="1"/>
      <c r="B1" s="6"/>
      <c r="C1" s="99">
        <f>+C7-C32</f>
        <v>0</v>
      </c>
      <c r="D1" s="99">
        <f t="shared" ref="D1:K1" si="0">+D7-D32</f>
        <v>0</v>
      </c>
      <c r="E1" s="99">
        <f t="shared" si="0"/>
        <v>0</v>
      </c>
      <c r="F1" s="99">
        <f t="shared" si="0"/>
        <v>0</v>
      </c>
      <c r="G1" s="99">
        <f t="shared" si="0"/>
        <v>0</v>
      </c>
      <c r="H1" s="99">
        <f t="shared" si="0"/>
        <v>0</v>
      </c>
      <c r="I1" s="99">
        <f t="shared" si="0"/>
        <v>0</v>
      </c>
      <c r="J1" s="99">
        <f t="shared" si="0"/>
        <v>0</v>
      </c>
      <c r="K1" s="99">
        <f t="shared" si="0"/>
        <v>0</v>
      </c>
    </row>
    <row r="2" spans="1:18" ht="15.75" x14ac:dyDescent="0.25">
      <c r="A2" s="143"/>
      <c r="B2" s="144"/>
      <c r="C2" s="144"/>
      <c r="D2" s="4"/>
      <c r="E2" s="4"/>
      <c r="F2" s="14" t="s">
        <v>369</v>
      </c>
      <c r="G2" s="14"/>
      <c r="H2" s="17"/>
      <c r="I2" s="7"/>
      <c r="J2" s="7"/>
    </row>
    <row r="3" spans="1:18" ht="15.75" customHeight="1" x14ac:dyDescent="0.2">
      <c r="A3" s="144" t="s">
        <v>370</v>
      </c>
      <c r="B3" s="144"/>
      <c r="C3" s="144"/>
      <c r="D3" s="144"/>
      <c r="E3" s="144"/>
      <c r="F3" s="144"/>
      <c r="G3" s="144"/>
      <c r="H3" s="144"/>
      <c r="I3" s="144"/>
      <c r="J3" s="144"/>
      <c r="K3" s="4"/>
      <c r="L3" s="4"/>
      <c r="M3" s="4"/>
      <c r="N3" s="4"/>
      <c r="O3" s="4"/>
      <c r="P3" s="4"/>
      <c r="Q3" s="4"/>
      <c r="R3" s="4"/>
    </row>
    <row r="4" spans="1:18" ht="15.75" x14ac:dyDescent="0.25">
      <c r="A4" s="145"/>
      <c r="B4" s="145"/>
      <c r="C4" s="8"/>
      <c r="D4" s="8"/>
      <c r="E4" s="8"/>
      <c r="F4" s="8"/>
      <c r="G4" s="8"/>
      <c r="H4" s="7"/>
      <c r="I4" s="7"/>
      <c r="J4" s="13" t="s">
        <v>286</v>
      </c>
    </row>
    <row r="5" spans="1:18" ht="15.75" x14ac:dyDescent="0.25">
      <c r="A5" s="102" t="s">
        <v>55</v>
      </c>
      <c r="B5" s="102" t="s">
        <v>54</v>
      </c>
      <c r="C5" s="102" t="s">
        <v>269</v>
      </c>
      <c r="D5" s="146" t="s">
        <v>371</v>
      </c>
      <c r="E5" s="147"/>
      <c r="F5" s="147"/>
      <c r="G5" s="148"/>
      <c r="H5" s="32"/>
      <c r="I5" s="103" t="s">
        <v>285</v>
      </c>
      <c r="J5" s="39"/>
      <c r="K5" s="14"/>
      <c r="N5" s="4"/>
    </row>
    <row r="6" spans="1:18" ht="15.75" x14ac:dyDescent="0.25">
      <c r="A6" s="40"/>
      <c r="B6" s="34"/>
      <c r="C6" s="64">
        <v>2024</v>
      </c>
      <c r="D6" s="104" t="s">
        <v>282</v>
      </c>
      <c r="E6" s="104" t="s">
        <v>283</v>
      </c>
      <c r="F6" s="104" t="s">
        <v>259</v>
      </c>
      <c r="G6" s="104" t="s">
        <v>284</v>
      </c>
      <c r="H6" s="30">
        <v>2025</v>
      </c>
      <c r="I6" s="30">
        <v>2026</v>
      </c>
      <c r="J6" s="28">
        <v>2027</v>
      </c>
      <c r="K6" s="14"/>
      <c r="L6" s="14"/>
      <c r="M6" s="14"/>
      <c r="N6" s="14"/>
      <c r="O6" s="14"/>
      <c r="P6" s="14"/>
    </row>
    <row r="7" spans="1:18" ht="15.75" x14ac:dyDescent="0.25">
      <c r="A7" s="105" t="s">
        <v>46</v>
      </c>
      <c r="B7" s="75" t="s">
        <v>47</v>
      </c>
      <c r="C7" s="30">
        <f>+C8+C16+C19+C21+C23+C24+C25+C26+C27++C29+C30+C31+C28</f>
        <v>223517</v>
      </c>
      <c r="D7" s="30">
        <f t="shared" ref="D7:J7" si="1">+D8+D16+D19+D21+D23+D24+D25+D26+D27++D29+D30+D31+D28</f>
        <v>76699</v>
      </c>
      <c r="E7" s="30">
        <f t="shared" si="1"/>
        <v>56238</v>
      </c>
      <c r="F7" s="30">
        <f t="shared" si="1"/>
        <v>47520</v>
      </c>
      <c r="G7" s="30">
        <f t="shared" si="1"/>
        <v>43060</v>
      </c>
      <c r="H7" s="30">
        <f t="shared" si="1"/>
        <v>215504</v>
      </c>
      <c r="I7" s="30">
        <f t="shared" si="1"/>
        <v>220439</v>
      </c>
      <c r="J7" s="30">
        <f t="shared" si="1"/>
        <v>225107</v>
      </c>
      <c r="K7" s="14">
        <f>+G7+F7+E7+D7</f>
        <v>223517</v>
      </c>
      <c r="L7" s="14"/>
      <c r="M7" s="14"/>
      <c r="N7" s="14"/>
      <c r="O7" s="14"/>
      <c r="P7" s="14"/>
    </row>
    <row r="8" spans="1:18" ht="31.5" x14ac:dyDescent="0.25">
      <c r="A8" s="22" t="s">
        <v>48</v>
      </c>
      <c r="B8" s="106" t="s">
        <v>58</v>
      </c>
      <c r="C8" s="37">
        <f>+C9+C10+C11+C12+C13+C14+C15</f>
        <v>37870</v>
      </c>
      <c r="D8" s="37">
        <f t="shared" ref="D8:J8" si="2">+D9+D10+D11+D12+D13+D14+D15</f>
        <v>9907</v>
      </c>
      <c r="E8" s="37">
        <f t="shared" si="2"/>
        <v>9907</v>
      </c>
      <c r="F8" s="37">
        <f t="shared" si="2"/>
        <v>8915</v>
      </c>
      <c r="G8" s="37">
        <f t="shared" si="2"/>
        <v>9141</v>
      </c>
      <c r="H8" s="37">
        <f t="shared" si="2"/>
        <v>38050</v>
      </c>
      <c r="I8" s="37">
        <f t="shared" si="2"/>
        <v>38250</v>
      </c>
      <c r="J8" s="37">
        <f t="shared" si="2"/>
        <v>38505</v>
      </c>
      <c r="K8" s="14">
        <f t="shared" ref="K8:K73" si="3">+G8+F8+E8+D8</f>
        <v>37870</v>
      </c>
      <c r="O8" s="4"/>
    </row>
    <row r="9" spans="1:18" ht="47.25" x14ac:dyDescent="0.25">
      <c r="A9" s="22" t="s">
        <v>49</v>
      </c>
      <c r="B9" s="60"/>
      <c r="C9" s="37">
        <f>+D9+E9+F9+G9</f>
        <v>7643</v>
      </c>
      <c r="D9" s="37">
        <v>2765</v>
      </c>
      <c r="E9" s="37">
        <v>1735</v>
      </c>
      <c r="F9" s="37">
        <v>1643</v>
      </c>
      <c r="G9" s="63">
        <v>1500</v>
      </c>
      <c r="H9" s="37">
        <v>7778</v>
      </c>
      <c r="I9" s="37">
        <v>7949</v>
      </c>
      <c r="J9" s="37">
        <v>8168</v>
      </c>
      <c r="K9" s="14">
        <f t="shared" si="3"/>
        <v>7643</v>
      </c>
      <c r="M9" s="4"/>
      <c r="N9" s="4"/>
      <c r="O9" s="4"/>
      <c r="P9" s="4"/>
    </row>
    <row r="10" spans="1:18" ht="15.75" x14ac:dyDescent="0.25">
      <c r="A10" s="65" t="s">
        <v>182</v>
      </c>
      <c r="B10" s="60"/>
      <c r="C10" s="37">
        <v>35</v>
      </c>
      <c r="D10" s="37">
        <v>10</v>
      </c>
      <c r="E10" s="37">
        <v>10</v>
      </c>
      <c r="F10" s="37">
        <v>10</v>
      </c>
      <c r="G10" s="63">
        <v>5</v>
      </c>
      <c r="H10" s="37">
        <v>35</v>
      </c>
      <c r="I10" s="37">
        <v>35</v>
      </c>
      <c r="J10" s="37">
        <v>35</v>
      </c>
      <c r="K10" s="14">
        <f t="shared" si="3"/>
        <v>35</v>
      </c>
    </row>
    <row r="11" spans="1:18" ht="15.75" x14ac:dyDescent="0.25">
      <c r="A11" s="65" t="s">
        <v>183</v>
      </c>
      <c r="B11" s="60"/>
      <c r="C11" s="37">
        <v>948</v>
      </c>
      <c r="D11" s="37">
        <v>237</v>
      </c>
      <c r="E11" s="37">
        <v>237</v>
      </c>
      <c r="F11" s="20">
        <v>237</v>
      </c>
      <c r="G11" s="38">
        <v>237</v>
      </c>
      <c r="H11" s="37">
        <v>993</v>
      </c>
      <c r="I11" s="37">
        <v>1022</v>
      </c>
      <c r="J11" s="37">
        <v>1058</v>
      </c>
      <c r="K11" s="14">
        <f t="shared" si="3"/>
        <v>948</v>
      </c>
    </row>
    <row r="12" spans="1:18" ht="31.5" x14ac:dyDescent="0.25">
      <c r="A12" s="22" t="s">
        <v>50</v>
      </c>
      <c r="B12" s="60"/>
      <c r="C12" s="37">
        <v>27325</v>
      </c>
      <c r="D12" s="37">
        <v>6400</v>
      </c>
      <c r="E12" s="37">
        <v>7430</v>
      </c>
      <c r="F12" s="90">
        <v>6562</v>
      </c>
      <c r="G12" s="107">
        <v>6933</v>
      </c>
      <c r="H12" s="37">
        <v>27325</v>
      </c>
      <c r="I12" s="37">
        <v>27325</v>
      </c>
      <c r="J12" s="37">
        <v>27325</v>
      </c>
      <c r="K12" s="14">
        <f t="shared" si="3"/>
        <v>27325</v>
      </c>
    </row>
    <row r="13" spans="1:18" ht="31.5" x14ac:dyDescent="0.25">
      <c r="A13" s="65" t="s">
        <v>327</v>
      </c>
      <c r="B13" s="62"/>
      <c r="C13" s="37">
        <v>740</v>
      </c>
      <c r="D13" s="37">
        <v>195</v>
      </c>
      <c r="E13" s="37">
        <v>199</v>
      </c>
      <c r="F13" s="90">
        <v>173</v>
      </c>
      <c r="G13" s="107">
        <v>173</v>
      </c>
      <c r="H13" s="37">
        <v>740</v>
      </c>
      <c r="I13" s="37">
        <v>740</v>
      </c>
      <c r="J13" s="37">
        <v>740</v>
      </c>
      <c r="K13" s="14">
        <f t="shared" si="3"/>
        <v>740</v>
      </c>
    </row>
    <row r="14" spans="1:18" ht="15.75" x14ac:dyDescent="0.25">
      <c r="A14" s="65" t="s">
        <v>384</v>
      </c>
      <c r="B14" s="62"/>
      <c r="C14" s="37">
        <v>180</v>
      </c>
      <c r="D14" s="37">
        <v>60</v>
      </c>
      <c r="E14" s="37">
        <v>60</v>
      </c>
      <c r="F14" s="90">
        <v>40</v>
      </c>
      <c r="G14" s="107">
        <v>20</v>
      </c>
      <c r="H14" s="37">
        <v>180</v>
      </c>
      <c r="I14" s="37">
        <v>180</v>
      </c>
      <c r="J14" s="37">
        <v>180</v>
      </c>
      <c r="K14" s="14">
        <f t="shared" si="3"/>
        <v>180</v>
      </c>
    </row>
    <row r="15" spans="1:18" ht="15.75" x14ac:dyDescent="0.25">
      <c r="A15" s="22" t="s">
        <v>179</v>
      </c>
      <c r="B15" s="59"/>
      <c r="C15" s="37">
        <v>999</v>
      </c>
      <c r="D15" s="37">
        <v>240</v>
      </c>
      <c r="E15" s="37">
        <v>236</v>
      </c>
      <c r="F15" s="90">
        <v>250</v>
      </c>
      <c r="G15" s="107">
        <v>273</v>
      </c>
      <c r="H15" s="37">
        <v>999</v>
      </c>
      <c r="I15" s="37">
        <v>999</v>
      </c>
      <c r="J15" s="37">
        <v>999</v>
      </c>
      <c r="K15" s="14">
        <f t="shared" si="3"/>
        <v>999</v>
      </c>
      <c r="L15" s="4"/>
      <c r="M15" s="4"/>
    </row>
    <row r="16" spans="1:18" ht="15.75" x14ac:dyDescent="0.25">
      <c r="A16" s="82" t="s">
        <v>158</v>
      </c>
      <c r="B16" s="59" t="s">
        <v>160</v>
      </c>
      <c r="C16" s="51">
        <f>+C17+C18</f>
        <v>1281</v>
      </c>
      <c r="D16" s="51">
        <v>375</v>
      </c>
      <c r="E16" s="51">
        <v>328</v>
      </c>
      <c r="F16" s="51">
        <v>328</v>
      </c>
      <c r="G16" s="51">
        <v>250</v>
      </c>
      <c r="H16" s="51">
        <v>1334</v>
      </c>
      <c r="I16" s="51">
        <v>1373</v>
      </c>
      <c r="J16" s="51">
        <v>1409</v>
      </c>
      <c r="K16" s="14">
        <f t="shared" si="3"/>
        <v>1281</v>
      </c>
    </row>
    <row r="17" spans="1:21" ht="15.75" x14ac:dyDescent="0.25">
      <c r="A17" s="22" t="s">
        <v>157</v>
      </c>
      <c r="B17" s="60"/>
      <c r="C17" s="51">
        <v>1213</v>
      </c>
      <c r="D17" s="51">
        <v>359</v>
      </c>
      <c r="E17" s="51">
        <v>310</v>
      </c>
      <c r="F17" s="108">
        <v>312</v>
      </c>
      <c r="G17" s="108">
        <v>232</v>
      </c>
      <c r="H17" s="37">
        <v>1264</v>
      </c>
      <c r="I17" s="37">
        <v>1302</v>
      </c>
      <c r="J17" s="37">
        <v>1336</v>
      </c>
      <c r="K17" s="14">
        <f t="shared" si="3"/>
        <v>1213</v>
      </c>
    </row>
    <row r="18" spans="1:21" ht="15.75" x14ac:dyDescent="0.25">
      <c r="A18" s="65" t="s">
        <v>159</v>
      </c>
      <c r="B18" s="60"/>
      <c r="C18" s="51">
        <v>68</v>
      </c>
      <c r="D18" s="51">
        <v>16</v>
      </c>
      <c r="E18" s="51">
        <v>18</v>
      </c>
      <c r="F18" s="108">
        <v>16</v>
      </c>
      <c r="G18" s="108">
        <v>18</v>
      </c>
      <c r="H18" s="37">
        <v>70</v>
      </c>
      <c r="I18" s="37">
        <v>71</v>
      </c>
      <c r="J18" s="37">
        <v>73</v>
      </c>
      <c r="K18" s="14">
        <f t="shared" si="3"/>
        <v>68</v>
      </c>
      <c r="M18" s="4"/>
    </row>
    <row r="19" spans="1:21" ht="15.75" x14ac:dyDescent="0.25">
      <c r="A19" s="22" t="s">
        <v>328</v>
      </c>
      <c r="B19" s="109" t="s">
        <v>59</v>
      </c>
      <c r="C19" s="51">
        <v>5000</v>
      </c>
      <c r="D19" s="51">
        <v>4000</v>
      </c>
      <c r="E19" s="51">
        <v>1000</v>
      </c>
      <c r="F19" s="108">
        <v>0</v>
      </c>
      <c r="G19" s="108">
        <v>0</v>
      </c>
      <c r="H19" s="37">
        <v>1558</v>
      </c>
      <c r="I19" s="37">
        <v>1580</v>
      </c>
      <c r="J19" s="37">
        <v>1601</v>
      </c>
      <c r="K19" s="14">
        <f t="shared" si="3"/>
        <v>5000</v>
      </c>
      <c r="L19" s="4"/>
    </row>
    <row r="20" spans="1:21" ht="15.75" x14ac:dyDescent="0.25">
      <c r="A20" s="65" t="s">
        <v>329</v>
      </c>
      <c r="B20" s="109"/>
      <c r="C20" s="51">
        <v>0</v>
      </c>
      <c r="D20" s="37">
        <v>0</v>
      </c>
      <c r="E20" s="37">
        <v>0</v>
      </c>
      <c r="F20" s="90">
        <v>0</v>
      </c>
      <c r="G20" s="107">
        <v>0</v>
      </c>
      <c r="H20" s="37">
        <v>0</v>
      </c>
      <c r="I20" s="37">
        <v>0</v>
      </c>
      <c r="J20" s="37">
        <v>0</v>
      </c>
      <c r="K20" s="14">
        <f t="shared" si="3"/>
        <v>0</v>
      </c>
      <c r="L20" s="4"/>
    </row>
    <row r="21" spans="1:21" ht="15.75" x14ac:dyDescent="0.25">
      <c r="A21" s="22" t="s">
        <v>151</v>
      </c>
      <c r="B21" s="60" t="s">
        <v>60</v>
      </c>
      <c r="C21" s="37">
        <v>95088</v>
      </c>
      <c r="D21" s="37">
        <v>23000</v>
      </c>
      <c r="E21" s="37">
        <v>24500</v>
      </c>
      <c r="F21" s="90">
        <v>22588</v>
      </c>
      <c r="G21" s="107">
        <v>25000</v>
      </c>
      <c r="H21" s="37">
        <v>99082</v>
      </c>
      <c r="I21" s="37">
        <v>103640</v>
      </c>
      <c r="J21" s="37">
        <v>107889</v>
      </c>
      <c r="K21" s="14">
        <f t="shared" si="3"/>
        <v>95088</v>
      </c>
    </row>
    <row r="22" spans="1:21" ht="15.75" x14ac:dyDescent="0.25">
      <c r="A22" s="22" t="s">
        <v>240</v>
      </c>
      <c r="B22" s="60" t="s">
        <v>237</v>
      </c>
      <c r="C22" s="37">
        <v>0</v>
      </c>
      <c r="D22" s="37">
        <v>0</v>
      </c>
      <c r="E22" s="37">
        <v>0</v>
      </c>
      <c r="F22" s="90">
        <v>0</v>
      </c>
      <c r="G22" s="107">
        <v>0</v>
      </c>
      <c r="H22" s="20">
        <v>502</v>
      </c>
      <c r="I22" s="20">
        <v>532</v>
      </c>
      <c r="J22" s="20">
        <v>561</v>
      </c>
      <c r="K22" s="14">
        <f t="shared" si="3"/>
        <v>0</v>
      </c>
    </row>
    <row r="23" spans="1:21" ht="18" customHeight="1" x14ac:dyDescent="0.25">
      <c r="A23" s="22" t="s">
        <v>239</v>
      </c>
      <c r="B23" s="60" t="s">
        <v>226</v>
      </c>
      <c r="C23" s="37">
        <v>753</v>
      </c>
      <c r="D23" s="37">
        <v>188</v>
      </c>
      <c r="E23" s="37">
        <v>188</v>
      </c>
      <c r="F23" s="90">
        <v>189</v>
      </c>
      <c r="G23" s="107">
        <v>188</v>
      </c>
      <c r="H23" s="20">
        <v>10480</v>
      </c>
      <c r="I23" s="20">
        <v>10596</v>
      </c>
      <c r="J23" s="20">
        <v>10703</v>
      </c>
      <c r="K23" s="14">
        <f t="shared" si="3"/>
        <v>753</v>
      </c>
      <c r="M23" s="4"/>
      <c r="N23" s="4"/>
      <c r="O23" s="4"/>
      <c r="P23" s="4"/>
      <c r="Q23" s="4"/>
      <c r="R23" s="4"/>
    </row>
    <row r="24" spans="1:21" ht="15.75" x14ac:dyDescent="0.25">
      <c r="A24" s="22" t="s">
        <v>194</v>
      </c>
      <c r="B24" s="60" t="s">
        <v>195</v>
      </c>
      <c r="C24" s="37">
        <v>1926</v>
      </c>
      <c r="D24" s="37">
        <v>485</v>
      </c>
      <c r="E24" s="37">
        <v>485</v>
      </c>
      <c r="F24" s="90">
        <v>485</v>
      </c>
      <c r="G24" s="90">
        <v>471</v>
      </c>
      <c r="H24" s="20">
        <v>2000</v>
      </c>
      <c r="I24" s="20">
        <v>2000</v>
      </c>
      <c r="J24" s="20">
        <v>2000</v>
      </c>
      <c r="K24" s="14">
        <f t="shared" si="3"/>
        <v>1926</v>
      </c>
    </row>
    <row r="25" spans="1:21" ht="15.75" x14ac:dyDescent="0.25">
      <c r="A25" s="22" t="s">
        <v>428</v>
      </c>
      <c r="B25" s="60" t="s">
        <v>427</v>
      </c>
      <c r="C25" s="37">
        <v>1148</v>
      </c>
      <c r="D25" s="37">
        <v>1148</v>
      </c>
      <c r="E25" s="37">
        <v>0</v>
      </c>
      <c r="F25" s="90">
        <v>0</v>
      </c>
      <c r="G25" s="107">
        <v>0</v>
      </c>
      <c r="H25" s="20">
        <v>0</v>
      </c>
      <c r="I25" s="20">
        <v>0</v>
      </c>
      <c r="J25" s="20">
        <v>0</v>
      </c>
      <c r="K25" s="14">
        <f t="shared" si="3"/>
        <v>1148</v>
      </c>
    </row>
    <row r="26" spans="1:21" ht="15.75" x14ac:dyDescent="0.25">
      <c r="A26" s="22" t="s">
        <v>428</v>
      </c>
      <c r="B26" s="60" t="s">
        <v>429</v>
      </c>
      <c r="C26" s="37">
        <v>7890</v>
      </c>
      <c r="D26" s="37">
        <v>7890</v>
      </c>
      <c r="E26" s="37">
        <v>0</v>
      </c>
      <c r="F26" s="90">
        <v>0</v>
      </c>
      <c r="G26" s="107">
        <v>0</v>
      </c>
      <c r="H26" s="20">
        <v>0</v>
      </c>
      <c r="I26" s="20">
        <v>0</v>
      </c>
      <c r="J26" s="20">
        <v>0</v>
      </c>
      <c r="K26" s="14">
        <f t="shared" si="3"/>
        <v>7890</v>
      </c>
    </row>
    <row r="27" spans="1:21" ht="15.75" x14ac:dyDescent="0.25">
      <c r="A27" s="22" t="s">
        <v>431</v>
      </c>
      <c r="B27" s="60" t="s">
        <v>430</v>
      </c>
      <c r="C27" s="37">
        <v>6112</v>
      </c>
      <c r="D27" s="37">
        <v>6112</v>
      </c>
      <c r="E27" s="37">
        <v>0</v>
      </c>
      <c r="F27" s="90">
        <v>0</v>
      </c>
      <c r="G27" s="107">
        <v>0</v>
      </c>
      <c r="H27" s="20">
        <v>0</v>
      </c>
      <c r="I27" s="20">
        <v>0</v>
      </c>
      <c r="J27" s="20">
        <v>0</v>
      </c>
      <c r="K27" s="14"/>
    </row>
    <row r="28" spans="1:21" ht="15.75" x14ac:dyDescent="0.25">
      <c r="A28" s="22" t="s">
        <v>431</v>
      </c>
      <c r="B28" s="60" t="s">
        <v>525</v>
      </c>
      <c r="C28" s="37">
        <v>189</v>
      </c>
      <c r="D28" s="37">
        <v>189</v>
      </c>
      <c r="E28" s="37">
        <v>0</v>
      </c>
      <c r="F28" s="90">
        <v>0</v>
      </c>
      <c r="G28" s="107">
        <v>0</v>
      </c>
      <c r="H28" s="20">
        <v>0</v>
      </c>
      <c r="I28" s="20">
        <v>0</v>
      </c>
      <c r="J28" s="20">
        <v>0</v>
      </c>
      <c r="K28" s="14"/>
    </row>
    <row r="29" spans="1:21" ht="15.75" x14ac:dyDescent="0.25">
      <c r="A29" s="22" t="s">
        <v>425</v>
      </c>
      <c r="B29" s="60" t="s">
        <v>426</v>
      </c>
      <c r="C29" s="37">
        <v>4127</v>
      </c>
      <c r="D29" s="37">
        <v>4127</v>
      </c>
      <c r="E29" s="37">
        <v>0</v>
      </c>
      <c r="F29" s="90">
        <v>0</v>
      </c>
      <c r="G29" s="107">
        <v>0</v>
      </c>
      <c r="H29" s="20">
        <v>0</v>
      </c>
      <c r="I29" s="20">
        <v>0</v>
      </c>
      <c r="J29" s="20">
        <v>0</v>
      </c>
      <c r="K29" s="14">
        <f t="shared" si="3"/>
        <v>4127</v>
      </c>
    </row>
    <row r="30" spans="1:21" ht="15.75" x14ac:dyDescent="0.25">
      <c r="A30" s="22" t="s">
        <v>310</v>
      </c>
      <c r="B30" s="60" t="s">
        <v>213</v>
      </c>
      <c r="C30" s="37">
        <v>62000</v>
      </c>
      <c r="D30" s="37">
        <v>19145</v>
      </c>
      <c r="E30" s="37">
        <v>19830</v>
      </c>
      <c r="F30" s="90">
        <v>15015</v>
      </c>
      <c r="G30" s="107">
        <v>8010</v>
      </c>
      <c r="H30" s="37">
        <v>63000</v>
      </c>
      <c r="I30" s="37">
        <v>63000</v>
      </c>
      <c r="J30" s="37">
        <v>63000</v>
      </c>
      <c r="K30" s="14">
        <f t="shared" si="3"/>
        <v>62000</v>
      </c>
      <c r="L30" s="4"/>
    </row>
    <row r="31" spans="1:21" ht="15.75" x14ac:dyDescent="0.25">
      <c r="A31" s="22" t="s">
        <v>531</v>
      </c>
      <c r="B31" s="60"/>
      <c r="C31" s="37">
        <f>+D31+E31</f>
        <v>133</v>
      </c>
      <c r="D31" s="37">
        <v>133</v>
      </c>
      <c r="E31" s="37">
        <v>0</v>
      </c>
      <c r="F31" s="90">
        <v>0</v>
      </c>
      <c r="G31" s="107">
        <v>0</v>
      </c>
      <c r="H31" s="37">
        <v>0</v>
      </c>
      <c r="I31" s="37">
        <v>0</v>
      </c>
      <c r="J31" s="37">
        <v>0</v>
      </c>
      <c r="K31" s="14">
        <f t="shared" si="3"/>
        <v>133</v>
      </c>
    </row>
    <row r="32" spans="1:21" ht="15.75" x14ac:dyDescent="0.25">
      <c r="A32" s="28" t="s">
        <v>1</v>
      </c>
      <c r="B32" s="20"/>
      <c r="C32" s="29">
        <f t="shared" ref="C32:J32" si="4">+C33+C38+C47+C49+C60+C178+C185+C261+C310+C446+C482</f>
        <v>223517</v>
      </c>
      <c r="D32" s="29">
        <f t="shared" si="4"/>
        <v>76699</v>
      </c>
      <c r="E32" s="29">
        <f t="shared" si="4"/>
        <v>56238</v>
      </c>
      <c r="F32" s="29">
        <f t="shared" si="4"/>
        <v>47520</v>
      </c>
      <c r="G32" s="29">
        <f t="shared" si="4"/>
        <v>43060</v>
      </c>
      <c r="H32" s="29">
        <f t="shared" si="4"/>
        <v>215504</v>
      </c>
      <c r="I32" s="29">
        <f t="shared" si="4"/>
        <v>220439</v>
      </c>
      <c r="J32" s="29">
        <f t="shared" si="4"/>
        <v>225107</v>
      </c>
      <c r="K32" s="14">
        <f t="shared" si="3"/>
        <v>223517</v>
      </c>
      <c r="L32" s="18"/>
      <c r="M32" s="4"/>
      <c r="N32" s="4"/>
      <c r="O32" s="4"/>
      <c r="P32" s="4"/>
      <c r="Q32" s="4"/>
      <c r="R32" s="4"/>
      <c r="S32" s="4"/>
      <c r="T32" s="4"/>
      <c r="U32" s="4"/>
    </row>
    <row r="33" spans="1:23" ht="15.75" x14ac:dyDescent="0.25">
      <c r="A33" s="28" t="s">
        <v>3</v>
      </c>
      <c r="B33" s="21" t="s">
        <v>135</v>
      </c>
      <c r="C33" s="30">
        <f>+C34+C35+C36+C37</f>
        <v>24190</v>
      </c>
      <c r="D33" s="30">
        <f t="shared" ref="D33:J33" si="5">+D34+D35+D36+D37</f>
        <v>6000</v>
      </c>
      <c r="E33" s="30">
        <f t="shared" si="5"/>
        <v>6330</v>
      </c>
      <c r="F33" s="30">
        <f t="shared" si="5"/>
        <v>6030</v>
      </c>
      <c r="G33" s="30">
        <f t="shared" si="5"/>
        <v>5830</v>
      </c>
      <c r="H33" s="30">
        <f t="shared" si="5"/>
        <v>24020</v>
      </c>
      <c r="I33" s="30">
        <f t="shared" si="5"/>
        <v>24120</v>
      </c>
      <c r="J33" s="30">
        <f t="shared" si="5"/>
        <v>24220</v>
      </c>
      <c r="K33" s="14">
        <f t="shared" si="3"/>
        <v>24190</v>
      </c>
      <c r="L33" s="18"/>
      <c r="M33" s="16"/>
      <c r="N33" s="16"/>
      <c r="O33" s="16"/>
      <c r="P33" s="16"/>
      <c r="Q33" s="16"/>
      <c r="U33" s="4"/>
    </row>
    <row r="34" spans="1:23" ht="15.75" x14ac:dyDescent="0.25">
      <c r="A34" s="28" t="s">
        <v>2</v>
      </c>
      <c r="B34" s="31" t="s">
        <v>61</v>
      </c>
      <c r="C34" s="37">
        <v>21000</v>
      </c>
      <c r="D34" s="37">
        <v>5100</v>
      </c>
      <c r="E34" s="37">
        <v>5500</v>
      </c>
      <c r="F34" s="20">
        <v>5200</v>
      </c>
      <c r="G34" s="63">
        <v>5200</v>
      </c>
      <c r="H34" s="20">
        <v>21000</v>
      </c>
      <c r="I34" s="20">
        <v>21000</v>
      </c>
      <c r="J34" s="20">
        <v>21000</v>
      </c>
      <c r="K34" s="14">
        <f t="shared" si="3"/>
        <v>21000</v>
      </c>
      <c r="L34" s="18"/>
      <c r="Q34" s="4"/>
      <c r="R34" s="4"/>
      <c r="T34" s="4"/>
      <c r="U34" s="4"/>
    </row>
    <row r="35" spans="1:23" ht="15.75" x14ac:dyDescent="0.25">
      <c r="A35" s="28" t="s">
        <v>4</v>
      </c>
      <c r="B35" s="31" t="s">
        <v>62</v>
      </c>
      <c r="C35" s="37">
        <f t="shared" ref="C35:C37" si="6">+D35+E35+F35+G35</f>
        <v>2970</v>
      </c>
      <c r="D35" s="37">
        <v>770</v>
      </c>
      <c r="E35" s="37">
        <v>800</v>
      </c>
      <c r="F35" s="37">
        <v>800</v>
      </c>
      <c r="G35" s="38">
        <v>600</v>
      </c>
      <c r="H35" s="20">
        <v>2800</v>
      </c>
      <c r="I35" s="20">
        <v>2900</v>
      </c>
      <c r="J35" s="20">
        <v>3000</v>
      </c>
      <c r="K35" s="14">
        <f t="shared" si="3"/>
        <v>2970</v>
      </c>
      <c r="L35" s="18"/>
      <c r="P35" s="4"/>
      <c r="Q35" s="16"/>
    </row>
    <row r="36" spans="1:23" ht="15.75" x14ac:dyDescent="0.25">
      <c r="A36" s="20" t="s">
        <v>205</v>
      </c>
      <c r="B36" s="36" t="s">
        <v>201</v>
      </c>
      <c r="C36" s="37">
        <f t="shared" si="6"/>
        <v>120</v>
      </c>
      <c r="D36" s="37">
        <v>30</v>
      </c>
      <c r="E36" s="37">
        <v>30</v>
      </c>
      <c r="F36" s="20">
        <v>30</v>
      </c>
      <c r="G36" s="38">
        <v>30</v>
      </c>
      <c r="H36" s="20">
        <v>120</v>
      </c>
      <c r="I36" s="20">
        <v>120</v>
      </c>
      <c r="J36" s="20">
        <v>120</v>
      </c>
      <c r="K36" s="14">
        <f t="shared" si="3"/>
        <v>120</v>
      </c>
      <c r="L36" s="18"/>
      <c r="N36" s="15"/>
    </row>
    <row r="37" spans="1:23" ht="15.75" x14ac:dyDescent="0.25">
      <c r="A37" s="40" t="s">
        <v>189</v>
      </c>
      <c r="B37" s="36" t="s">
        <v>225</v>
      </c>
      <c r="C37" s="37">
        <f t="shared" si="6"/>
        <v>100</v>
      </c>
      <c r="D37" s="37">
        <v>100</v>
      </c>
      <c r="E37" s="37">
        <v>0</v>
      </c>
      <c r="F37" s="20">
        <v>0</v>
      </c>
      <c r="G37" s="38">
        <v>0</v>
      </c>
      <c r="H37" s="20">
        <v>100</v>
      </c>
      <c r="I37" s="20">
        <v>100</v>
      </c>
      <c r="J37" s="20">
        <v>100</v>
      </c>
      <c r="K37" s="14">
        <f t="shared" si="3"/>
        <v>100</v>
      </c>
      <c r="L37" s="18"/>
      <c r="O37" s="4"/>
      <c r="Q37" s="4"/>
    </row>
    <row r="38" spans="1:23" ht="15.75" x14ac:dyDescent="0.25">
      <c r="A38" s="28" t="s">
        <v>6</v>
      </c>
      <c r="B38" s="31" t="s">
        <v>63</v>
      </c>
      <c r="C38" s="30">
        <f>+C39+C40+C41+C42</f>
        <v>4530</v>
      </c>
      <c r="D38" s="30">
        <f t="shared" ref="D38:J38" si="7">+D39+D40+D41+D42</f>
        <v>690</v>
      </c>
      <c r="E38" s="30">
        <f t="shared" si="7"/>
        <v>690</v>
      </c>
      <c r="F38" s="30">
        <f t="shared" si="7"/>
        <v>575</v>
      </c>
      <c r="G38" s="30">
        <f t="shared" si="7"/>
        <v>2575</v>
      </c>
      <c r="H38" s="30">
        <f t="shared" si="7"/>
        <v>2430</v>
      </c>
      <c r="I38" s="30">
        <f t="shared" si="7"/>
        <v>2430</v>
      </c>
      <c r="J38" s="30">
        <f t="shared" si="7"/>
        <v>2430</v>
      </c>
      <c r="K38" s="14">
        <f t="shared" si="3"/>
        <v>4530</v>
      </c>
      <c r="L38" s="18"/>
      <c r="O38" s="4"/>
      <c r="P38" s="4"/>
      <c r="Q38" s="4"/>
      <c r="S38" s="4"/>
      <c r="T38" s="4"/>
      <c r="U38" s="4"/>
      <c r="V38" s="4"/>
      <c r="W38" s="4"/>
    </row>
    <row r="39" spans="1:23" ht="15.75" x14ac:dyDescent="0.25">
      <c r="A39" s="28" t="s">
        <v>2</v>
      </c>
      <c r="B39" s="31" t="s">
        <v>64</v>
      </c>
      <c r="C39" s="30">
        <f>C44</f>
        <v>2200</v>
      </c>
      <c r="D39" s="30">
        <f t="shared" ref="D39:G39" si="8">D44</f>
        <v>550</v>
      </c>
      <c r="E39" s="30">
        <f t="shared" si="8"/>
        <v>550</v>
      </c>
      <c r="F39" s="30">
        <f t="shared" si="8"/>
        <v>550</v>
      </c>
      <c r="G39" s="30">
        <f t="shared" si="8"/>
        <v>550</v>
      </c>
      <c r="H39" s="30">
        <v>2200</v>
      </c>
      <c r="I39" s="30">
        <v>2200</v>
      </c>
      <c r="J39" s="30">
        <v>2200</v>
      </c>
      <c r="K39" s="14">
        <f t="shared" si="3"/>
        <v>2200</v>
      </c>
      <c r="L39" s="18"/>
      <c r="P39" s="4"/>
    </row>
    <row r="40" spans="1:23" ht="14.25" customHeight="1" x14ac:dyDescent="0.25">
      <c r="A40" s="28" t="s">
        <v>4</v>
      </c>
      <c r="B40" s="31" t="s">
        <v>65</v>
      </c>
      <c r="C40" s="30">
        <f>+C45+C46</f>
        <v>130</v>
      </c>
      <c r="D40" s="30">
        <f t="shared" ref="D40:J40" si="9">+D45+D46</f>
        <v>40</v>
      </c>
      <c r="E40" s="30">
        <f t="shared" si="9"/>
        <v>40</v>
      </c>
      <c r="F40" s="30">
        <f t="shared" si="9"/>
        <v>25</v>
      </c>
      <c r="G40" s="30">
        <f t="shared" si="9"/>
        <v>25</v>
      </c>
      <c r="H40" s="30">
        <f t="shared" si="9"/>
        <v>130</v>
      </c>
      <c r="I40" s="30">
        <f t="shared" si="9"/>
        <v>130</v>
      </c>
      <c r="J40" s="30">
        <f t="shared" si="9"/>
        <v>130</v>
      </c>
      <c r="K40" s="14">
        <f t="shared" si="3"/>
        <v>130</v>
      </c>
      <c r="L40" s="18"/>
      <c r="Q40" s="4"/>
    </row>
    <row r="41" spans="1:23" ht="15.75" x14ac:dyDescent="0.25">
      <c r="A41" s="28" t="s">
        <v>372</v>
      </c>
      <c r="B41" s="31"/>
      <c r="C41" s="30">
        <v>200</v>
      </c>
      <c r="D41" s="30">
        <v>100</v>
      </c>
      <c r="E41" s="30">
        <v>100</v>
      </c>
      <c r="F41" s="30">
        <v>0</v>
      </c>
      <c r="G41" s="30">
        <v>0</v>
      </c>
      <c r="H41" s="30">
        <v>100</v>
      </c>
      <c r="I41" s="30">
        <v>100</v>
      </c>
      <c r="J41" s="30">
        <v>100</v>
      </c>
      <c r="K41" s="14">
        <f t="shared" si="3"/>
        <v>200</v>
      </c>
      <c r="L41" s="18"/>
    </row>
    <row r="42" spans="1:23" ht="15.75" x14ac:dyDescent="0.25">
      <c r="A42" s="28" t="s">
        <v>302</v>
      </c>
      <c r="B42" s="31" t="s">
        <v>303</v>
      </c>
      <c r="C42" s="30">
        <v>2000</v>
      </c>
      <c r="D42" s="30">
        <v>0</v>
      </c>
      <c r="E42" s="30">
        <v>0</v>
      </c>
      <c r="F42" s="30">
        <v>0</v>
      </c>
      <c r="G42" s="30">
        <v>2000</v>
      </c>
      <c r="H42" s="30"/>
      <c r="I42" s="30"/>
      <c r="J42" s="30"/>
      <c r="K42" s="14">
        <f t="shared" si="3"/>
        <v>2000</v>
      </c>
      <c r="L42" s="18"/>
      <c r="M42" s="4"/>
    </row>
    <row r="43" spans="1:23" ht="15.75" x14ac:dyDescent="0.25">
      <c r="A43" s="28" t="s">
        <v>56</v>
      </c>
      <c r="B43" s="31" t="s">
        <v>260</v>
      </c>
      <c r="C43" s="30">
        <f>+C44+C45</f>
        <v>2300</v>
      </c>
      <c r="D43" s="30">
        <f t="shared" ref="D43:G43" si="10">+D44+D45</f>
        <v>575</v>
      </c>
      <c r="E43" s="30">
        <f t="shared" si="10"/>
        <v>575</v>
      </c>
      <c r="F43" s="30">
        <f t="shared" si="10"/>
        <v>575</v>
      </c>
      <c r="G43" s="30">
        <f t="shared" si="10"/>
        <v>575</v>
      </c>
      <c r="H43" s="30">
        <v>1850</v>
      </c>
      <c r="I43" s="30">
        <v>1880</v>
      </c>
      <c r="J43" s="30">
        <v>1900</v>
      </c>
      <c r="K43" s="14">
        <f t="shared" si="3"/>
        <v>2300</v>
      </c>
      <c r="L43" s="18"/>
    </row>
    <row r="44" spans="1:23" ht="15.75" x14ac:dyDescent="0.25">
      <c r="A44" s="20" t="s">
        <v>2</v>
      </c>
      <c r="B44" s="36"/>
      <c r="C44" s="37">
        <v>2200</v>
      </c>
      <c r="D44" s="37">
        <v>550</v>
      </c>
      <c r="E44" s="37">
        <v>550</v>
      </c>
      <c r="F44" s="20">
        <v>550</v>
      </c>
      <c r="G44" s="38">
        <v>550</v>
      </c>
      <c r="H44" s="30"/>
      <c r="I44" s="30"/>
      <c r="J44" s="30"/>
      <c r="K44" s="14">
        <f t="shared" si="3"/>
        <v>2200</v>
      </c>
      <c r="L44" s="18"/>
    </row>
    <row r="45" spans="1:23" ht="15.75" x14ac:dyDescent="0.25">
      <c r="A45" s="20" t="s">
        <v>4</v>
      </c>
      <c r="B45" s="36"/>
      <c r="C45" s="37">
        <v>100</v>
      </c>
      <c r="D45" s="37">
        <v>25</v>
      </c>
      <c r="E45" s="37">
        <v>25</v>
      </c>
      <c r="F45" s="37">
        <v>25</v>
      </c>
      <c r="G45" s="37">
        <v>25</v>
      </c>
      <c r="H45" s="37">
        <v>100</v>
      </c>
      <c r="I45" s="37">
        <v>100</v>
      </c>
      <c r="J45" s="37">
        <v>100</v>
      </c>
      <c r="K45" s="14">
        <f t="shared" si="3"/>
        <v>100</v>
      </c>
      <c r="L45" s="18"/>
    </row>
    <row r="46" spans="1:23" ht="15.75" x14ac:dyDescent="0.25">
      <c r="A46" s="20" t="s">
        <v>180</v>
      </c>
      <c r="B46" s="36" t="s">
        <v>187</v>
      </c>
      <c r="C46" s="37">
        <v>30</v>
      </c>
      <c r="D46" s="37">
        <v>15</v>
      </c>
      <c r="E46" s="37">
        <v>15</v>
      </c>
      <c r="F46" s="20">
        <v>0</v>
      </c>
      <c r="G46" s="38">
        <v>0</v>
      </c>
      <c r="H46" s="20">
        <v>30</v>
      </c>
      <c r="I46" s="20">
        <v>30</v>
      </c>
      <c r="J46" s="20">
        <v>30</v>
      </c>
      <c r="K46" s="14">
        <f t="shared" si="3"/>
        <v>30</v>
      </c>
      <c r="L46" s="18"/>
    </row>
    <row r="47" spans="1:23" ht="15.75" x14ac:dyDescent="0.25">
      <c r="A47" s="28" t="s">
        <v>7</v>
      </c>
      <c r="B47" s="31" t="s">
        <v>66</v>
      </c>
      <c r="C47" s="30">
        <f>C48</f>
        <v>12800</v>
      </c>
      <c r="D47" s="30">
        <f t="shared" ref="D47:J47" si="11">D48</f>
        <v>2000</v>
      </c>
      <c r="E47" s="30">
        <f t="shared" si="11"/>
        <v>3600</v>
      </c>
      <c r="F47" s="30">
        <f t="shared" si="11"/>
        <v>3600</v>
      </c>
      <c r="G47" s="30">
        <f t="shared" si="11"/>
        <v>3600</v>
      </c>
      <c r="H47" s="30">
        <f t="shared" si="11"/>
        <v>4000</v>
      </c>
      <c r="I47" s="30">
        <f t="shared" si="11"/>
        <v>3800</v>
      </c>
      <c r="J47" s="30">
        <f t="shared" si="11"/>
        <v>3600</v>
      </c>
      <c r="K47" s="14">
        <f t="shared" si="3"/>
        <v>12800</v>
      </c>
      <c r="L47" s="18"/>
    </row>
    <row r="48" spans="1:23" ht="15.75" x14ac:dyDescent="0.25">
      <c r="A48" s="20" t="s">
        <v>363</v>
      </c>
      <c r="B48" s="36"/>
      <c r="C48" s="37">
        <f>+D48+E48+F48+G48</f>
        <v>12800</v>
      </c>
      <c r="D48" s="37">
        <v>2000</v>
      </c>
      <c r="E48" s="37">
        <v>3600</v>
      </c>
      <c r="F48" s="20">
        <v>3600</v>
      </c>
      <c r="G48" s="38">
        <v>3600</v>
      </c>
      <c r="H48" s="20">
        <v>4000</v>
      </c>
      <c r="I48" s="20">
        <v>3800</v>
      </c>
      <c r="J48" s="20">
        <v>3600</v>
      </c>
      <c r="K48" s="14">
        <f t="shared" si="3"/>
        <v>12800</v>
      </c>
      <c r="L48" s="18"/>
    </row>
    <row r="49" spans="1:12" ht="15.75" x14ac:dyDescent="0.25">
      <c r="A49" s="28" t="s">
        <v>8</v>
      </c>
      <c r="B49" s="31" t="s">
        <v>67</v>
      </c>
      <c r="C49" s="30">
        <f>+C50+C51+C52</f>
        <v>8618</v>
      </c>
      <c r="D49" s="30">
        <f t="shared" ref="D49:J49" si="12">+D50+D51+D52</f>
        <v>2198</v>
      </c>
      <c r="E49" s="30">
        <f t="shared" si="12"/>
        <v>2331</v>
      </c>
      <c r="F49" s="30">
        <f t="shared" si="12"/>
        <v>2114</v>
      </c>
      <c r="G49" s="30">
        <f t="shared" si="12"/>
        <v>1975</v>
      </c>
      <c r="H49" s="30">
        <f t="shared" si="12"/>
        <v>8770</v>
      </c>
      <c r="I49" s="30">
        <f t="shared" si="12"/>
        <v>8780</v>
      </c>
      <c r="J49" s="30">
        <f t="shared" si="12"/>
        <v>8780</v>
      </c>
      <c r="K49" s="14">
        <f t="shared" si="3"/>
        <v>8618</v>
      </c>
      <c r="L49" s="18"/>
    </row>
    <row r="50" spans="1:12" ht="15.75" x14ac:dyDescent="0.25">
      <c r="A50" s="28" t="s">
        <v>2</v>
      </c>
      <c r="B50" s="31" t="s">
        <v>69</v>
      </c>
      <c r="C50" s="30">
        <f>C54</f>
        <v>7948</v>
      </c>
      <c r="D50" s="30">
        <f t="shared" ref="D50:J50" si="13">D54</f>
        <v>1961</v>
      </c>
      <c r="E50" s="30">
        <f t="shared" si="13"/>
        <v>2099</v>
      </c>
      <c r="F50" s="30">
        <f t="shared" si="13"/>
        <v>1988</v>
      </c>
      <c r="G50" s="30">
        <f t="shared" si="13"/>
        <v>1900</v>
      </c>
      <c r="H50" s="30">
        <f t="shared" si="13"/>
        <v>8050</v>
      </c>
      <c r="I50" s="30">
        <f t="shared" si="13"/>
        <v>8050</v>
      </c>
      <c r="J50" s="30">
        <f t="shared" si="13"/>
        <v>8050</v>
      </c>
      <c r="K50" s="14">
        <f t="shared" si="3"/>
        <v>7948</v>
      </c>
      <c r="L50" s="18"/>
    </row>
    <row r="51" spans="1:12" ht="15.75" x14ac:dyDescent="0.25">
      <c r="A51" s="28" t="s">
        <v>4</v>
      </c>
      <c r="B51" s="31" t="s">
        <v>70</v>
      </c>
      <c r="C51" s="30">
        <f>+C55+C58</f>
        <v>670</v>
      </c>
      <c r="D51" s="30">
        <f t="shared" ref="D51:J52" si="14">+D55+D58</f>
        <v>237</v>
      </c>
      <c r="E51" s="30">
        <f t="shared" si="14"/>
        <v>232</v>
      </c>
      <c r="F51" s="30">
        <f t="shared" si="14"/>
        <v>126</v>
      </c>
      <c r="G51" s="30">
        <f t="shared" si="14"/>
        <v>75</v>
      </c>
      <c r="H51" s="30">
        <f t="shared" si="14"/>
        <v>720</v>
      </c>
      <c r="I51" s="30">
        <f t="shared" si="14"/>
        <v>730</v>
      </c>
      <c r="J51" s="30">
        <f t="shared" si="14"/>
        <v>730</v>
      </c>
      <c r="K51" s="14">
        <f t="shared" si="3"/>
        <v>670</v>
      </c>
      <c r="L51" s="18"/>
    </row>
    <row r="52" spans="1:12" ht="15.75" x14ac:dyDescent="0.25">
      <c r="A52" s="34" t="s">
        <v>143</v>
      </c>
      <c r="B52" s="31" t="s">
        <v>144</v>
      </c>
      <c r="C52" s="39">
        <f>+C56+C59</f>
        <v>0</v>
      </c>
      <c r="D52" s="39">
        <f t="shared" si="14"/>
        <v>0</v>
      </c>
      <c r="E52" s="39">
        <f t="shared" si="14"/>
        <v>0</v>
      </c>
      <c r="F52" s="39">
        <f t="shared" si="14"/>
        <v>0</v>
      </c>
      <c r="G52" s="39">
        <f t="shared" si="14"/>
        <v>0</v>
      </c>
      <c r="H52" s="39">
        <f t="shared" si="14"/>
        <v>0</v>
      </c>
      <c r="I52" s="39">
        <f t="shared" si="14"/>
        <v>0</v>
      </c>
      <c r="J52" s="39">
        <f t="shared" si="14"/>
        <v>0</v>
      </c>
      <c r="K52" s="14">
        <f t="shared" si="3"/>
        <v>0</v>
      </c>
      <c r="L52" s="18"/>
    </row>
    <row r="53" spans="1:12" ht="15.75" x14ac:dyDescent="0.25">
      <c r="A53" s="28" t="s">
        <v>0</v>
      </c>
      <c r="B53" s="28" t="s">
        <v>68</v>
      </c>
      <c r="C53" s="30">
        <f>+C54+C55+C56</f>
        <v>8498</v>
      </c>
      <c r="D53" s="30">
        <f t="shared" ref="D53:J53" si="15">+D54+D55+D56</f>
        <v>2148</v>
      </c>
      <c r="E53" s="30">
        <f t="shared" si="15"/>
        <v>2281</v>
      </c>
      <c r="F53" s="30">
        <f t="shared" si="15"/>
        <v>2094</v>
      </c>
      <c r="G53" s="30">
        <f t="shared" si="15"/>
        <v>1975</v>
      </c>
      <c r="H53" s="30">
        <f t="shared" si="15"/>
        <v>8650</v>
      </c>
      <c r="I53" s="30">
        <f t="shared" si="15"/>
        <v>8650</v>
      </c>
      <c r="J53" s="30">
        <f t="shared" si="15"/>
        <v>8650</v>
      </c>
      <c r="K53" s="14">
        <f t="shared" si="3"/>
        <v>8498</v>
      </c>
      <c r="L53" s="18"/>
    </row>
    <row r="54" spans="1:12" ht="15.75" x14ac:dyDescent="0.25">
      <c r="A54" s="20" t="s">
        <v>2</v>
      </c>
      <c r="B54" s="36" t="s">
        <v>69</v>
      </c>
      <c r="C54" s="37">
        <v>7948</v>
      </c>
      <c r="D54" s="37">
        <v>1961</v>
      </c>
      <c r="E54" s="37">
        <v>2099</v>
      </c>
      <c r="F54" s="20">
        <v>1988</v>
      </c>
      <c r="G54" s="38">
        <v>1900</v>
      </c>
      <c r="H54" s="20">
        <v>8050</v>
      </c>
      <c r="I54" s="20">
        <v>8050</v>
      </c>
      <c r="J54" s="20">
        <v>8050</v>
      </c>
      <c r="K54" s="14">
        <f t="shared" si="3"/>
        <v>7948</v>
      </c>
      <c r="L54" s="18"/>
    </row>
    <row r="55" spans="1:12" ht="15.75" x14ac:dyDescent="0.25">
      <c r="A55" s="20" t="s">
        <v>4</v>
      </c>
      <c r="B55" s="36" t="s">
        <v>70</v>
      </c>
      <c r="C55" s="37">
        <v>550</v>
      </c>
      <c r="D55" s="37">
        <v>187</v>
      </c>
      <c r="E55" s="37">
        <v>182</v>
      </c>
      <c r="F55" s="37">
        <v>106</v>
      </c>
      <c r="G55" s="38">
        <v>75</v>
      </c>
      <c r="H55" s="20">
        <v>600</v>
      </c>
      <c r="I55" s="20">
        <v>600</v>
      </c>
      <c r="J55" s="20">
        <v>600</v>
      </c>
      <c r="K55" s="14">
        <f t="shared" si="3"/>
        <v>550</v>
      </c>
      <c r="L55" s="18"/>
    </row>
    <row r="56" spans="1:12" ht="15.75" x14ac:dyDescent="0.25">
      <c r="A56" s="40" t="s">
        <v>170</v>
      </c>
      <c r="B56" s="36" t="s">
        <v>144</v>
      </c>
      <c r="C56" s="37">
        <v>0</v>
      </c>
      <c r="D56" s="37">
        <v>0</v>
      </c>
      <c r="E56" s="37">
        <v>0</v>
      </c>
      <c r="F56" s="37">
        <v>0</v>
      </c>
      <c r="G56" s="38">
        <v>0</v>
      </c>
      <c r="H56" s="20">
        <v>0</v>
      </c>
      <c r="I56" s="20">
        <v>0</v>
      </c>
      <c r="J56" s="20">
        <v>0</v>
      </c>
      <c r="K56" s="14">
        <f t="shared" si="3"/>
        <v>0</v>
      </c>
      <c r="L56" s="18"/>
    </row>
    <row r="57" spans="1:12" s="5" customFormat="1" ht="15.75" x14ac:dyDescent="0.25">
      <c r="A57" s="41" t="s">
        <v>256</v>
      </c>
      <c r="B57" s="42" t="s">
        <v>71</v>
      </c>
      <c r="C57" s="43">
        <f>+C58+C59</f>
        <v>120</v>
      </c>
      <c r="D57" s="43">
        <f t="shared" ref="D57:J57" si="16">+D58+D59</f>
        <v>50</v>
      </c>
      <c r="E57" s="43">
        <f t="shared" si="16"/>
        <v>50</v>
      </c>
      <c r="F57" s="43">
        <f t="shared" si="16"/>
        <v>20</v>
      </c>
      <c r="G57" s="43">
        <f t="shared" si="16"/>
        <v>0</v>
      </c>
      <c r="H57" s="43">
        <f t="shared" si="16"/>
        <v>120</v>
      </c>
      <c r="I57" s="43">
        <f t="shared" si="16"/>
        <v>130</v>
      </c>
      <c r="J57" s="43">
        <f t="shared" si="16"/>
        <v>130</v>
      </c>
      <c r="K57" s="14">
        <f t="shared" si="3"/>
        <v>120</v>
      </c>
      <c r="L57" s="18"/>
    </row>
    <row r="58" spans="1:12" s="5" customFormat="1" ht="15.75" x14ac:dyDescent="0.25">
      <c r="A58" s="44" t="s">
        <v>12</v>
      </c>
      <c r="B58" s="45" t="s">
        <v>72</v>
      </c>
      <c r="C58" s="46">
        <v>120</v>
      </c>
      <c r="D58" s="37">
        <v>50</v>
      </c>
      <c r="E58" s="37">
        <v>50</v>
      </c>
      <c r="F58" s="44">
        <v>20</v>
      </c>
      <c r="G58" s="47">
        <v>0</v>
      </c>
      <c r="H58" s="44">
        <v>120</v>
      </c>
      <c r="I58" s="44">
        <v>130</v>
      </c>
      <c r="J58" s="44">
        <v>130</v>
      </c>
      <c r="K58" s="14">
        <f t="shared" si="3"/>
        <v>120</v>
      </c>
      <c r="L58" s="18"/>
    </row>
    <row r="59" spans="1:12" ht="15.75" x14ac:dyDescent="0.25">
      <c r="A59" s="40" t="s">
        <v>368</v>
      </c>
      <c r="B59" s="36" t="s">
        <v>144</v>
      </c>
      <c r="C59" s="37">
        <v>0</v>
      </c>
      <c r="D59" s="37">
        <v>0</v>
      </c>
      <c r="E59" s="37">
        <v>0</v>
      </c>
      <c r="F59" s="20">
        <v>0</v>
      </c>
      <c r="G59" s="38">
        <v>0</v>
      </c>
      <c r="H59" s="20">
        <v>0</v>
      </c>
      <c r="I59" s="20">
        <v>0</v>
      </c>
      <c r="J59" s="20">
        <v>0</v>
      </c>
      <c r="K59" s="14">
        <f t="shared" si="3"/>
        <v>0</v>
      </c>
      <c r="L59" s="18"/>
    </row>
    <row r="60" spans="1:12" ht="15.75" x14ac:dyDescent="0.25">
      <c r="A60" s="48" t="s">
        <v>196</v>
      </c>
      <c r="B60" s="31" t="s">
        <v>73</v>
      </c>
      <c r="C60" s="39">
        <f>+C61+C62+C63+C64+C66+C155+C65</f>
        <v>16100</v>
      </c>
      <c r="D60" s="39">
        <f t="shared" ref="D60:K60" si="17">+D61+D62+D63+D64+D66+D155+D65</f>
        <v>6687</v>
      </c>
      <c r="E60" s="39">
        <f t="shared" si="17"/>
        <v>4333</v>
      </c>
      <c r="F60" s="39">
        <f t="shared" si="17"/>
        <v>3068</v>
      </c>
      <c r="G60" s="39">
        <f t="shared" si="17"/>
        <v>2012</v>
      </c>
      <c r="H60" s="39">
        <f t="shared" si="17"/>
        <v>18417</v>
      </c>
      <c r="I60" s="39">
        <f t="shared" si="17"/>
        <v>21294</v>
      </c>
      <c r="J60" s="39">
        <f t="shared" si="17"/>
        <v>22992</v>
      </c>
      <c r="K60" s="39">
        <f t="shared" si="17"/>
        <v>16100</v>
      </c>
      <c r="L60" s="18"/>
    </row>
    <row r="61" spans="1:12" ht="15.75" x14ac:dyDescent="0.25">
      <c r="A61" s="48" t="s">
        <v>21</v>
      </c>
      <c r="B61" s="31" t="s">
        <v>74</v>
      </c>
      <c r="C61" s="39">
        <f>+C68+C71+C74+C78+C82+C93+C97+C100+C104+C109+C113+C117+C121+C126+C131+C135+C139+C143+C85+C89</f>
        <v>10653</v>
      </c>
      <c r="D61" s="39">
        <v>3200</v>
      </c>
      <c r="E61" s="39">
        <v>3500</v>
      </c>
      <c r="F61" s="39">
        <v>2453</v>
      </c>
      <c r="G61" s="39">
        <v>1500</v>
      </c>
      <c r="H61" s="28">
        <v>9000</v>
      </c>
      <c r="I61" s="28">
        <v>9600</v>
      </c>
      <c r="J61" s="28">
        <v>9500</v>
      </c>
      <c r="K61" s="39">
        <f t="shared" ref="K61:K66" si="18">+G61+F61+E61+D61</f>
        <v>10653</v>
      </c>
      <c r="L61" s="18"/>
    </row>
    <row r="62" spans="1:12" ht="15.75" x14ac:dyDescent="0.25">
      <c r="A62" s="48" t="s">
        <v>395</v>
      </c>
      <c r="B62" s="31" t="s">
        <v>396</v>
      </c>
      <c r="C62" s="39">
        <f>C146</f>
        <v>1281</v>
      </c>
      <c r="D62" s="39">
        <f t="shared" ref="D62:J62" si="19">D146</f>
        <v>375</v>
      </c>
      <c r="E62" s="39">
        <f t="shared" si="19"/>
        <v>328</v>
      </c>
      <c r="F62" s="39">
        <f t="shared" si="19"/>
        <v>328</v>
      </c>
      <c r="G62" s="39">
        <f t="shared" si="19"/>
        <v>250</v>
      </c>
      <c r="H62" s="39">
        <f t="shared" si="19"/>
        <v>1334</v>
      </c>
      <c r="I62" s="39">
        <f t="shared" si="19"/>
        <v>1373</v>
      </c>
      <c r="J62" s="39">
        <f t="shared" si="19"/>
        <v>1409</v>
      </c>
      <c r="K62" s="39">
        <f t="shared" si="18"/>
        <v>1281</v>
      </c>
      <c r="L62" s="18"/>
    </row>
    <row r="63" spans="1:12" ht="15.75" x14ac:dyDescent="0.25">
      <c r="A63" s="49" t="s">
        <v>174</v>
      </c>
      <c r="B63" s="31" t="s">
        <v>175</v>
      </c>
      <c r="C63" s="39">
        <f>+C69+C79+C83+C86+C90+C94+C98+C101+C105+C110+C114+C118+C122+C127+C132+C140+C144+C136+C72+C76</f>
        <v>948</v>
      </c>
      <c r="D63" s="39">
        <v>237</v>
      </c>
      <c r="E63" s="39">
        <v>237</v>
      </c>
      <c r="F63" s="39">
        <v>237</v>
      </c>
      <c r="G63" s="39">
        <v>237</v>
      </c>
      <c r="H63" s="28">
        <v>308</v>
      </c>
      <c r="I63" s="28">
        <v>308</v>
      </c>
      <c r="J63" s="28">
        <v>308</v>
      </c>
      <c r="K63" s="39">
        <f t="shared" si="18"/>
        <v>948</v>
      </c>
      <c r="L63" s="18"/>
    </row>
    <row r="64" spans="1:12" ht="15.75" x14ac:dyDescent="0.25">
      <c r="A64" s="49" t="s">
        <v>186</v>
      </c>
      <c r="B64" s="31" t="s">
        <v>181</v>
      </c>
      <c r="C64" s="39">
        <f>C158+C128+C95+C111+C106+C145</f>
        <v>999</v>
      </c>
      <c r="D64" s="39">
        <v>999</v>
      </c>
      <c r="E64" s="39">
        <v>0</v>
      </c>
      <c r="F64" s="39">
        <v>0</v>
      </c>
      <c r="G64" s="39">
        <v>0</v>
      </c>
      <c r="H64" s="28">
        <v>1000</v>
      </c>
      <c r="I64" s="28">
        <v>1000</v>
      </c>
      <c r="J64" s="28">
        <v>1000</v>
      </c>
      <c r="K64" s="39">
        <f t="shared" si="18"/>
        <v>999</v>
      </c>
      <c r="L64" s="18"/>
    </row>
    <row r="65" spans="1:12" ht="15.75" x14ac:dyDescent="0.25">
      <c r="A65" s="49" t="s">
        <v>528</v>
      </c>
      <c r="B65" s="31" t="s">
        <v>534</v>
      </c>
      <c r="C65" s="39">
        <f>C168</f>
        <v>1246</v>
      </c>
      <c r="D65" s="39">
        <f t="shared" ref="D65:G65" si="20">D168</f>
        <v>1246</v>
      </c>
      <c r="E65" s="39">
        <f t="shared" si="20"/>
        <v>0</v>
      </c>
      <c r="F65" s="39">
        <f t="shared" si="20"/>
        <v>0</v>
      </c>
      <c r="G65" s="39">
        <f t="shared" si="20"/>
        <v>0</v>
      </c>
      <c r="H65" s="28">
        <v>0</v>
      </c>
      <c r="I65" s="28">
        <v>0</v>
      </c>
      <c r="J65" s="28">
        <v>0</v>
      </c>
      <c r="K65" s="39">
        <f t="shared" si="18"/>
        <v>1246</v>
      </c>
      <c r="L65" s="18"/>
    </row>
    <row r="66" spans="1:12" ht="18" customHeight="1" x14ac:dyDescent="0.25">
      <c r="A66" s="48" t="s">
        <v>22</v>
      </c>
      <c r="B66" s="31" t="s">
        <v>75</v>
      </c>
      <c r="C66" s="39">
        <f>C75+C80+C87+C91+C102+C119+C115+C107+C124+C133+C141+C170</f>
        <v>758</v>
      </c>
      <c r="D66" s="39">
        <v>560</v>
      </c>
      <c r="E66" s="39">
        <v>198</v>
      </c>
      <c r="F66" s="39">
        <v>0</v>
      </c>
      <c r="G66" s="39">
        <v>0</v>
      </c>
      <c r="H66" s="28">
        <v>6000</v>
      </c>
      <c r="I66" s="28">
        <v>8238</v>
      </c>
      <c r="J66" s="28">
        <v>10000</v>
      </c>
      <c r="K66" s="39">
        <f t="shared" si="18"/>
        <v>758</v>
      </c>
      <c r="L66" s="18"/>
    </row>
    <row r="67" spans="1:12" ht="15" customHeight="1" x14ac:dyDescent="0.25">
      <c r="A67" s="49" t="s">
        <v>23</v>
      </c>
      <c r="B67" s="28" t="s">
        <v>76</v>
      </c>
      <c r="C67" s="39">
        <f>+C68+C69</f>
        <v>570</v>
      </c>
      <c r="D67" s="39" t="s">
        <v>297</v>
      </c>
      <c r="E67" s="39" t="s">
        <v>297</v>
      </c>
      <c r="F67" s="39" t="s">
        <v>297</v>
      </c>
      <c r="G67" s="39" t="s">
        <v>297</v>
      </c>
      <c r="H67" s="20" t="s">
        <v>297</v>
      </c>
      <c r="I67" s="20" t="s">
        <v>297</v>
      </c>
      <c r="J67" s="20" t="s">
        <v>297</v>
      </c>
      <c r="K67" s="14" t="e">
        <f t="shared" si="3"/>
        <v>#VALUE!</v>
      </c>
      <c r="L67" s="18"/>
    </row>
    <row r="68" spans="1:12" ht="18.75" customHeight="1" x14ac:dyDescent="0.25">
      <c r="A68" s="50" t="s">
        <v>21</v>
      </c>
      <c r="B68" s="36" t="s">
        <v>77</v>
      </c>
      <c r="C68" s="51">
        <v>570</v>
      </c>
      <c r="D68" s="39" t="s">
        <v>297</v>
      </c>
      <c r="E68" s="39" t="s">
        <v>297</v>
      </c>
      <c r="F68" s="39" t="s">
        <v>297</v>
      </c>
      <c r="G68" s="39" t="s">
        <v>297</v>
      </c>
      <c r="H68" s="20" t="s">
        <v>297</v>
      </c>
      <c r="I68" s="20" t="s">
        <v>297</v>
      </c>
      <c r="J68" s="20" t="s">
        <v>297</v>
      </c>
      <c r="K68" s="14" t="e">
        <f t="shared" si="3"/>
        <v>#VALUE!</v>
      </c>
      <c r="L68" s="18"/>
    </row>
    <row r="69" spans="1:12" ht="20.25" customHeight="1" x14ac:dyDescent="0.25">
      <c r="A69" s="50" t="s">
        <v>174</v>
      </c>
      <c r="B69" s="36" t="s">
        <v>175</v>
      </c>
      <c r="C69" s="51">
        <v>0</v>
      </c>
      <c r="D69" s="39" t="s">
        <v>297</v>
      </c>
      <c r="E69" s="39" t="s">
        <v>297</v>
      </c>
      <c r="F69" s="39" t="s">
        <v>297</v>
      </c>
      <c r="G69" s="39" t="s">
        <v>297</v>
      </c>
      <c r="H69" s="20" t="s">
        <v>297</v>
      </c>
      <c r="I69" s="20" t="s">
        <v>297</v>
      </c>
      <c r="J69" s="20" t="s">
        <v>297</v>
      </c>
      <c r="K69" s="14" t="e">
        <f t="shared" si="3"/>
        <v>#VALUE!</v>
      </c>
      <c r="L69" s="18"/>
    </row>
    <row r="70" spans="1:12" ht="19.5" customHeight="1" x14ac:dyDescent="0.25">
      <c r="A70" s="49" t="s">
        <v>24</v>
      </c>
      <c r="B70" s="28" t="s">
        <v>78</v>
      </c>
      <c r="C70" s="39">
        <f>+C71+C72</f>
        <v>329</v>
      </c>
      <c r="D70" s="39" t="s">
        <v>297</v>
      </c>
      <c r="E70" s="39" t="s">
        <v>297</v>
      </c>
      <c r="F70" s="39" t="s">
        <v>297</v>
      </c>
      <c r="G70" s="39" t="s">
        <v>297</v>
      </c>
      <c r="H70" s="20" t="s">
        <v>297</v>
      </c>
      <c r="I70" s="20" t="s">
        <v>297</v>
      </c>
      <c r="J70" s="20" t="s">
        <v>297</v>
      </c>
      <c r="K70" s="14" t="e">
        <f t="shared" si="3"/>
        <v>#VALUE!</v>
      </c>
      <c r="L70" s="18"/>
    </row>
    <row r="71" spans="1:12" ht="18" customHeight="1" x14ac:dyDescent="0.25">
      <c r="A71" s="50" t="s">
        <v>21</v>
      </c>
      <c r="B71" s="36" t="s">
        <v>77</v>
      </c>
      <c r="C71" s="51">
        <v>276</v>
      </c>
      <c r="D71" s="39" t="s">
        <v>297</v>
      </c>
      <c r="E71" s="39" t="s">
        <v>297</v>
      </c>
      <c r="F71" s="39" t="s">
        <v>297</v>
      </c>
      <c r="G71" s="39" t="s">
        <v>297</v>
      </c>
      <c r="H71" s="20" t="s">
        <v>297</v>
      </c>
      <c r="I71" s="20" t="s">
        <v>297</v>
      </c>
      <c r="J71" s="20" t="s">
        <v>297</v>
      </c>
      <c r="K71" s="14" t="e">
        <f t="shared" si="3"/>
        <v>#VALUE!</v>
      </c>
      <c r="L71" s="18"/>
    </row>
    <row r="72" spans="1:12" ht="18" customHeight="1" x14ac:dyDescent="0.25">
      <c r="A72" s="50" t="s">
        <v>174</v>
      </c>
      <c r="B72" s="36" t="s">
        <v>175</v>
      </c>
      <c r="C72" s="51">
        <v>53</v>
      </c>
      <c r="D72" s="39" t="s">
        <v>297</v>
      </c>
      <c r="E72" s="39" t="s">
        <v>297</v>
      </c>
      <c r="F72" s="39" t="s">
        <v>297</v>
      </c>
      <c r="G72" s="39" t="s">
        <v>297</v>
      </c>
      <c r="H72" s="20" t="s">
        <v>297</v>
      </c>
      <c r="I72" s="20" t="s">
        <v>297</v>
      </c>
      <c r="J72" s="20" t="s">
        <v>297</v>
      </c>
      <c r="K72" s="14" t="e">
        <f t="shared" si="3"/>
        <v>#VALUE!</v>
      </c>
      <c r="L72" s="18"/>
    </row>
    <row r="73" spans="1:12" ht="20.25" customHeight="1" x14ac:dyDescent="0.25">
      <c r="A73" s="49" t="s">
        <v>25</v>
      </c>
      <c r="B73" s="28" t="s">
        <v>76</v>
      </c>
      <c r="C73" s="39">
        <f>C74+C75+C76</f>
        <v>250</v>
      </c>
      <c r="D73" s="39" t="s">
        <v>297</v>
      </c>
      <c r="E73" s="39" t="s">
        <v>297</v>
      </c>
      <c r="F73" s="39" t="s">
        <v>297</v>
      </c>
      <c r="G73" s="39" t="s">
        <v>297</v>
      </c>
      <c r="H73" s="20" t="s">
        <v>297</v>
      </c>
      <c r="I73" s="20" t="s">
        <v>297</v>
      </c>
      <c r="J73" s="20" t="s">
        <v>297</v>
      </c>
      <c r="K73" s="14" t="e">
        <f t="shared" si="3"/>
        <v>#VALUE!</v>
      </c>
      <c r="L73" s="18"/>
    </row>
    <row r="74" spans="1:12" ht="18.75" customHeight="1" x14ac:dyDescent="0.25">
      <c r="A74" s="50" t="s">
        <v>21</v>
      </c>
      <c r="B74" s="36" t="s">
        <v>77</v>
      </c>
      <c r="C74" s="51">
        <v>250</v>
      </c>
      <c r="D74" s="39" t="s">
        <v>297</v>
      </c>
      <c r="E74" s="39" t="s">
        <v>297</v>
      </c>
      <c r="F74" s="39" t="s">
        <v>297</v>
      </c>
      <c r="G74" s="39" t="s">
        <v>297</v>
      </c>
      <c r="H74" s="20" t="s">
        <v>297</v>
      </c>
      <c r="I74" s="20" t="s">
        <v>297</v>
      </c>
      <c r="J74" s="20" t="s">
        <v>297</v>
      </c>
      <c r="K74" s="14" t="e">
        <f t="shared" ref="K74:K137" si="21">+G74+F74+E74+D74</f>
        <v>#VALUE!</v>
      </c>
      <c r="L74" s="18"/>
    </row>
    <row r="75" spans="1:12" ht="18.75" customHeight="1" x14ac:dyDescent="0.25">
      <c r="A75" s="50" t="s">
        <v>143</v>
      </c>
      <c r="B75" s="36" t="s">
        <v>146</v>
      </c>
      <c r="C75" s="51">
        <v>0</v>
      </c>
      <c r="D75" s="39" t="s">
        <v>297</v>
      </c>
      <c r="E75" s="39" t="s">
        <v>297</v>
      </c>
      <c r="F75" s="39" t="s">
        <v>297</v>
      </c>
      <c r="G75" s="39" t="s">
        <v>297</v>
      </c>
      <c r="H75" s="20" t="s">
        <v>297</v>
      </c>
      <c r="I75" s="20" t="s">
        <v>297</v>
      </c>
      <c r="J75" s="20" t="s">
        <v>297</v>
      </c>
      <c r="K75" s="14" t="e">
        <f t="shared" si="21"/>
        <v>#VALUE!</v>
      </c>
      <c r="L75" s="18"/>
    </row>
    <row r="76" spans="1:12" ht="18.75" customHeight="1" x14ac:dyDescent="0.25">
      <c r="A76" s="50" t="s">
        <v>174</v>
      </c>
      <c r="B76" s="36" t="s">
        <v>175</v>
      </c>
      <c r="C76" s="51">
        <v>0</v>
      </c>
      <c r="D76" s="39" t="s">
        <v>297</v>
      </c>
      <c r="E76" s="39" t="s">
        <v>297</v>
      </c>
      <c r="F76" s="39" t="s">
        <v>297</v>
      </c>
      <c r="G76" s="39" t="s">
        <v>297</v>
      </c>
      <c r="H76" s="20" t="s">
        <v>297</v>
      </c>
      <c r="I76" s="20" t="s">
        <v>297</v>
      </c>
      <c r="J76" s="20" t="s">
        <v>297</v>
      </c>
      <c r="K76" s="14" t="e">
        <f t="shared" si="21"/>
        <v>#VALUE!</v>
      </c>
      <c r="L76" s="18"/>
    </row>
    <row r="77" spans="1:12" ht="17.25" customHeight="1" x14ac:dyDescent="0.25">
      <c r="A77" s="49" t="s">
        <v>26</v>
      </c>
      <c r="B77" s="28" t="s">
        <v>76</v>
      </c>
      <c r="C77" s="39">
        <f>+C78+C79+C80</f>
        <v>206</v>
      </c>
      <c r="D77" s="39" t="s">
        <v>297</v>
      </c>
      <c r="E77" s="39" t="s">
        <v>297</v>
      </c>
      <c r="F77" s="39" t="s">
        <v>297</v>
      </c>
      <c r="G77" s="39" t="s">
        <v>297</v>
      </c>
      <c r="H77" s="20" t="s">
        <v>297</v>
      </c>
      <c r="I77" s="20" t="s">
        <v>297</v>
      </c>
      <c r="J77" s="20" t="s">
        <v>297</v>
      </c>
      <c r="K77" s="14" t="e">
        <f t="shared" si="21"/>
        <v>#VALUE!</v>
      </c>
      <c r="L77" s="18"/>
    </row>
    <row r="78" spans="1:12" ht="21.75" customHeight="1" x14ac:dyDescent="0.25">
      <c r="A78" s="50" t="s">
        <v>21</v>
      </c>
      <c r="B78" s="36" t="s">
        <v>77</v>
      </c>
      <c r="C78" s="51">
        <v>200</v>
      </c>
      <c r="D78" s="39" t="s">
        <v>297</v>
      </c>
      <c r="E78" s="39" t="s">
        <v>297</v>
      </c>
      <c r="F78" s="39" t="s">
        <v>297</v>
      </c>
      <c r="G78" s="39" t="s">
        <v>297</v>
      </c>
      <c r="H78" s="20" t="s">
        <v>297</v>
      </c>
      <c r="I78" s="20" t="s">
        <v>297</v>
      </c>
      <c r="J78" s="20" t="s">
        <v>297</v>
      </c>
      <c r="K78" s="14" t="e">
        <f t="shared" si="21"/>
        <v>#VALUE!</v>
      </c>
      <c r="L78" s="18"/>
    </row>
    <row r="79" spans="1:12" ht="21" customHeight="1" x14ac:dyDescent="0.25">
      <c r="A79" s="50" t="s">
        <v>174</v>
      </c>
      <c r="B79" s="36" t="s">
        <v>175</v>
      </c>
      <c r="C79" s="51">
        <v>6</v>
      </c>
      <c r="D79" s="39" t="s">
        <v>297</v>
      </c>
      <c r="E79" s="39" t="s">
        <v>297</v>
      </c>
      <c r="F79" s="39" t="s">
        <v>297</v>
      </c>
      <c r="G79" s="39" t="s">
        <v>297</v>
      </c>
      <c r="H79" s="20" t="s">
        <v>297</v>
      </c>
      <c r="I79" s="20" t="s">
        <v>297</v>
      </c>
      <c r="J79" s="20" t="s">
        <v>297</v>
      </c>
      <c r="K79" s="14" t="e">
        <f t="shared" si="21"/>
        <v>#VALUE!</v>
      </c>
      <c r="L79" s="18"/>
    </row>
    <row r="80" spans="1:12" ht="21" customHeight="1" x14ac:dyDescent="0.25">
      <c r="A80" s="50" t="s">
        <v>143</v>
      </c>
      <c r="B80" s="36" t="s">
        <v>146</v>
      </c>
      <c r="C80" s="51">
        <v>0</v>
      </c>
      <c r="D80" s="39" t="s">
        <v>297</v>
      </c>
      <c r="E80" s="39" t="s">
        <v>297</v>
      </c>
      <c r="F80" s="39" t="s">
        <v>297</v>
      </c>
      <c r="G80" s="39" t="s">
        <v>297</v>
      </c>
      <c r="H80" s="20" t="s">
        <v>297</v>
      </c>
      <c r="I80" s="20" t="s">
        <v>297</v>
      </c>
      <c r="J80" s="20" t="s">
        <v>297</v>
      </c>
      <c r="K80" s="14" t="e">
        <f t="shared" si="21"/>
        <v>#VALUE!</v>
      </c>
      <c r="L80" s="18"/>
    </row>
    <row r="81" spans="1:12" ht="18" customHeight="1" x14ac:dyDescent="0.25">
      <c r="A81" s="49" t="s">
        <v>27</v>
      </c>
      <c r="B81" s="28" t="s">
        <v>76</v>
      </c>
      <c r="C81" s="39">
        <f>+C82+C83</f>
        <v>388</v>
      </c>
      <c r="D81" s="39" t="s">
        <v>297</v>
      </c>
      <c r="E81" s="39" t="s">
        <v>297</v>
      </c>
      <c r="F81" s="39" t="s">
        <v>297</v>
      </c>
      <c r="G81" s="39" t="s">
        <v>297</v>
      </c>
      <c r="H81" s="20" t="s">
        <v>297</v>
      </c>
      <c r="I81" s="20" t="s">
        <v>297</v>
      </c>
      <c r="J81" s="20" t="s">
        <v>297</v>
      </c>
      <c r="K81" s="14" t="e">
        <f t="shared" si="21"/>
        <v>#VALUE!</v>
      </c>
      <c r="L81" s="18"/>
    </row>
    <row r="82" spans="1:12" ht="18.75" customHeight="1" x14ac:dyDescent="0.25">
      <c r="A82" s="50" t="s">
        <v>21</v>
      </c>
      <c r="B82" s="36" t="s">
        <v>77</v>
      </c>
      <c r="C82" s="51">
        <v>360</v>
      </c>
      <c r="D82" s="39" t="s">
        <v>297</v>
      </c>
      <c r="E82" s="39" t="s">
        <v>297</v>
      </c>
      <c r="F82" s="39" t="s">
        <v>297</v>
      </c>
      <c r="G82" s="39" t="s">
        <v>297</v>
      </c>
      <c r="H82" s="20" t="s">
        <v>297</v>
      </c>
      <c r="I82" s="20" t="s">
        <v>297</v>
      </c>
      <c r="J82" s="20" t="s">
        <v>297</v>
      </c>
      <c r="K82" s="14" t="e">
        <f t="shared" si="21"/>
        <v>#VALUE!</v>
      </c>
      <c r="L82" s="18"/>
    </row>
    <row r="83" spans="1:12" ht="17.25" customHeight="1" x14ac:dyDescent="0.25">
      <c r="A83" s="50" t="s">
        <v>174</v>
      </c>
      <c r="B83" s="36" t="s">
        <v>175</v>
      </c>
      <c r="C83" s="51">
        <v>28</v>
      </c>
      <c r="D83" s="39" t="s">
        <v>297</v>
      </c>
      <c r="E83" s="39" t="s">
        <v>297</v>
      </c>
      <c r="F83" s="39" t="s">
        <v>297</v>
      </c>
      <c r="G83" s="39" t="s">
        <v>297</v>
      </c>
      <c r="H83" s="20" t="s">
        <v>297</v>
      </c>
      <c r="I83" s="20" t="s">
        <v>297</v>
      </c>
      <c r="J83" s="20" t="s">
        <v>297</v>
      </c>
      <c r="K83" s="14" t="e">
        <f t="shared" si="21"/>
        <v>#VALUE!</v>
      </c>
      <c r="L83" s="18"/>
    </row>
    <row r="84" spans="1:12" ht="18" customHeight="1" x14ac:dyDescent="0.25">
      <c r="A84" s="49" t="s">
        <v>28</v>
      </c>
      <c r="B84" s="54" t="s">
        <v>79</v>
      </c>
      <c r="C84" s="39">
        <f>+C85+C86+C87</f>
        <v>687</v>
      </c>
      <c r="D84" s="39" t="s">
        <v>297</v>
      </c>
      <c r="E84" s="39" t="s">
        <v>297</v>
      </c>
      <c r="F84" s="39" t="s">
        <v>297</v>
      </c>
      <c r="G84" s="39" t="s">
        <v>297</v>
      </c>
      <c r="H84" s="20" t="s">
        <v>297</v>
      </c>
      <c r="I84" s="20" t="s">
        <v>297</v>
      </c>
      <c r="J84" s="20" t="s">
        <v>297</v>
      </c>
      <c r="K84" s="14" t="e">
        <f t="shared" si="21"/>
        <v>#VALUE!</v>
      </c>
      <c r="L84" s="18"/>
    </row>
    <row r="85" spans="1:12" ht="17.25" customHeight="1" x14ac:dyDescent="0.25">
      <c r="A85" s="55" t="s">
        <v>346</v>
      </c>
      <c r="B85" s="36" t="s">
        <v>77</v>
      </c>
      <c r="C85" s="51">
        <v>540</v>
      </c>
      <c r="D85" s="39" t="s">
        <v>297</v>
      </c>
      <c r="E85" s="39" t="s">
        <v>297</v>
      </c>
      <c r="F85" s="39" t="s">
        <v>297</v>
      </c>
      <c r="G85" s="39" t="s">
        <v>297</v>
      </c>
      <c r="H85" s="20" t="s">
        <v>297</v>
      </c>
      <c r="I85" s="20" t="s">
        <v>297</v>
      </c>
      <c r="J85" s="20" t="s">
        <v>297</v>
      </c>
      <c r="K85" s="14" t="e">
        <f t="shared" si="21"/>
        <v>#VALUE!</v>
      </c>
      <c r="L85" s="18"/>
    </row>
    <row r="86" spans="1:12" ht="18" customHeight="1" x14ac:dyDescent="0.25">
      <c r="A86" s="50" t="s">
        <v>174</v>
      </c>
      <c r="B86" s="36" t="s">
        <v>175</v>
      </c>
      <c r="C86" s="51">
        <v>147</v>
      </c>
      <c r="D86" s="39" t="s">
        <v>297</v>
      </c>
      <c r="E86" s="39" t="s">
        <v>297</v>
      </c>
      <c r="F86" s="39" t="s">
        <v>297</v>
      </c>
      <c r="G86" s="39" t="s">
        <v>297</v>
      </c>
      <c r="H86" s="20" t="s">
        <v>297</v>
      </c>
      <c r="I86" s="20" t="s">
        <v>297</v>
      </c>
      <c r="J86" s="20" t="s">
        <v>297</v>
      </c>
      <c r="K86" s="14" t="e">
        <f t="shared" si="21"/>
        <v>#VALUE!</v>
      </c>
      <c r="L86" s="18"/>
    </row>
    <row r="87" spans="1:12" ht="19.5" customHeight="1" x14ac:dyDescent="0.25">
      <c r="A87" s="50" t="s">
        <v>143</v>
      </c>
      <c r="B87" s="36" t="s">
        <v>146</v>
      </c>
      <c r="C87" s="51">
        <v>0</v>
      </c>
      <c r="D87" s="39" t="s">
        <v>297</v>
      </c>
      <c r="E87" s="39" t="s">
        <v>297</v>
      </c>
      <c r="F87" s="39" t="s">
        <v>297</v>
      </c>
      <c r="G87" s="39" t="s">
        <v>297</v>
      </c>
      <c r="H87" s="20" t="s">
        <v>297</v>
      </c>
      <c r="I87" s="20" t="s">
        <v>297</v>
      </c>
      <c r="J87" s="20" t="s">
        <v>297</v>
      </c>
      <c r="K87" s="14" t="e">
        <f t="shared" si="21"/>
        <v>#VALUE!</v>
      </c>
      <c r="L87" s="18"/>
    </row>
    <row r="88" spans="1:12" ht="16.5" customHeight="1" x14ac:dyDescent="0.25">
      <c r="A88" s="49" t="s">
        <v>35</v>
      </c>
      <c r="B88" s="28" t="s">
        <v>79</v>
      </c>
      <c r="C88" s="39">
        <f>+C89+C90+C91</f>
        <v>582</v>
      </c>
      <c r="D88" s="39" t="s">
        <v>297</v>
      </c>
      <c r="E88" s="39" t="s">
        <v>297</v>
      </c>
      <c r="F88" s="39" t="s">
        <v>297</v>
      </c>
      <c r="G88" s="39" t="s">
        <v>297</v>
      </c>
      <c r="H88" s="20" t="s">
        <v>297</v>
      </c>
      <c r="I88" s="20" t="s">
        <v>297</v>
      </c>
      <c r="J88" s="20" t="s">
        <v>297</v>
      </c>
      <c r="K88" s="14" t="e">
        <f t="shared" si="21"/>
        <v>#VALUE!</v>
      </c>
      <c r="L88" s="18"/>
    </row>
    <row r="89" spans="1:12" ht="17.25" customHeight="1" x14ac:dyDescent="0.25">
      <c r="A89" s="50" t="s">
        <v>21</v>
      </c>
      <c r="B89" s="36" t="s">
        <v>77</v>
      </c>
      <c r="C89" s="51">
        <v>534</v>
      </c>
      <c r="D89" s="39" t="s">
        <v>297</v>
      </c>
      <c r="E89" s="39" t="s">
        <v>297</v>
      </c>
      <c r="F89" s="39" t="s">
        <v>297</v>
      </c>
      <c r="G89" s="39" t="s">
        <v>297</v>
      </c>
      <c r="H89" s="20" t="s">
        <v>297</v>
      </c>
      <c r="I89" s="20" t="s">
        <v>297</v>
      </c>
      <c r="J89" s="20" t="s">
        <v>297</v>
      </c>
      <c r="K89" s="14" t="e">
        <f t="shared" si="21"/>
        <v>#VALUE!</v>
      </c>
      <c r="L89" s="18"/>
    </row>
    <row r="90" spans="1:12" ht="21" customHeight="1" x14ac:dyDescent="0.25">
      <c r="A90" s="50" t="s">
        <v>174</v>
      </c>
      <c r="B90" s="36" t="s">
        <v>300</v>
      </c>
      <c r="C90" s="51">
        <v>48</v>
      </c>
      <c r="D90" s="39" t="s">
        <v>297</v>
      </c>
      <c r="E90" s="39" t="s">
        <v>297</v>
      </c>
      <c r="F90" s="39" t="s">
        <v>297</v>
      </c>
      <c r="G90" s="39" t="s">
        <v>297</v>
      </c>
      <c r="H90" s="20" t="s">
        <v>297</v>
      </c>
      <c r="I90" s="20" t="s">
        <v>297</v>
      </c>
      <c r="J90" s="20" t="s">
        <v>297</v>
      </c>
      <c r="K90" s="14" t="e">
        <f t="shared" si="21"/>
        <v>#VALUE!</v>
      </c>
      <c r="L90" s="18"/>
    </row>
    <row r="91" spans="1:12" ht="18.75" customHeight="1" x14ac:dyDescent="0.25">
      <c r="A91" s="50" t="s">
        <v>143</v>
      </c>
      <c r="B91" s="36" t="s">
        <v>146</v>
      </c>
      <c r="C91" s="51">
        <v>0</v>
      </c>
      <c r="D91" s="39" t="s">
        <v>297</v>
      </c>
      <c r="E91" s="39" t="s">
        <v>297</v>
      </c>
      <c r="F91" s="39" t="s">
        <v>297</v>
      </c>
      <c r="G91" s="39" t="s">
        <v>297</v>
      </c>
      <c r="H91" s="20" t="s">
        <v>297</v>
      </c>
      <c r="I91" s="20" t="s">
        <v>297</v>
      </c>
      <c r="J91" s="20" t="s">
        <v>297</v>
      </c>
      <c r="K91" s="14" t="e">
        <f t="shared" si="21"/>
        <v>#VALUE!</v>
      </c>
      <c r="L91" s="18"/>
    </row>
    <row r="92" spans="1:12" ht="17.25" customHeight="1" x14ac:dyDescent="0.25">
      <c r="A92" s="49" t="s">
        <v>36</v>
      </c>
      <c r="B92" s="28" t="s">
        <v>79</v>
      </c>
      <c r="C92" s="39">
        <f>+C93+C94+C95</f>
        <v>470</v>
      </c>
      <c r="D92" s="39" t="s">
        <v>297</v>
      </c>
      <c r="E92" s="39" t="s">
        <v>297</v>
      </c>
      <c r="F92" s="39" t="s">
        <v>297</v>
      </c>
      <c r="G92" s="39" t="s">
        <v>297</v>
      </c>
      <c r="H92" s="20" t="s">
        <v>297</v>
      </c>
      <c r="I92" s="20" t="s">
        <v>297</v>
      </c>
      <c r="J92" s="20" t="s">
        <v>297</v>
      </c>
      <c r="K92" s="14" t="e">
        <f t="shared" si="21"/>
        <v>#VALUE!</v>
      </c>
      <c r="L92" s="18"/>
    </row>
    <row r="93" spans="1:12" ht="15" customHeight="1" x14ac:dyDescent="0.25">
      <c r="A93" s="50" t="s">
        <v>21</v>
      </c>
      <c r="B93" s="36" t="s">
        <v>77</v>
      </c>
      <c r="C93" s="51">
        <v>414</v>
      </c>
      <c r="D93" s="39" t="s">
        <v>297</v>
      </c>
      <c r="E93" s="39" t="s">
        <v>297</v>
      </c>
      <c r="F93" s="39" t="s">
        <v>297</v>
      </c>
      <c r="G93" s="39" t="s">
        <v>297</v>
      </c>
      <c r="H93" s="20" t="s">
        <v>297</v>
      </c>
      <c r="I93" s="20" t="s">
        <v>297</v>
      </c>
      <c r="J93" s="20" t="s">
        <v>297</v>
      </c>
      <c r="K93" s="14" t="e">
        <f t="shared" si="21"/>
        <v>#VALUE!</v>
      </c>
      <c r="L93" s="18"/>
    </row>
    <row r="94" spans="1:12" ht="16.5" customHeight="1" x14ac:dyDescent="0.25">
      <c r="A94" s="50" t="s">
        <v>174</v>
      </c>
      <c r="B94" s="36" t="s">
        <v>175</v>
      </c>
      <c r="C94" s="51">
        <v>56</v>
      </c>
      <c r="D94" s="39" t="s">
        <v>297</v>
      </c>
      <c r="E94" s="39" t="s">
        <v>297</v>
      </c>
      <c r="F94" s="39" t="s">
        <v>297</v>
      </c>
      <c r="G94" s="39" t="s">
        <v>297</v>
      </c>
      <c r="H94" s="20" t="s">
        <v>297</v>
      </c>
      <c r="I94" s="20" t="s">
        <v>297</v>
      </c>
      <c r="J94" s="20" t="s">
        <v>297</v>
      </c>
      <c r="K94" s="14" t="e">
        <f t="shared" si="21"/>
        <v>#VALUE!</v>
      </c>
      <c r="L94" s="18"/>
    </row>
    <row r="95" spans="1:12" ht="16.5" customHeight="1" x14ac:dyDescent="0.25">
      <c r="A95" s="50" t="s">
        <v>318</v>
      </c>
      <c r="B95" s="56" t="s">
        <v>307</v>
      </c>
      <c r="C95" s="51">
        <v>0</v>
      </c>
      <c r="D95" s="39" t="s">
        <v>297</v>
      </c>
      <c r="E95" s="39" t="s">
        <v>297</v>
      </c>
      <c r="F95" s="39" t="s">
        <v>297</v>
      </c>
      <c r="G95" s="39" t="s">
        <v>297</v>
      </c>
      <c r="H95" s="20" t="s">
        <v>297</v>
      </c>
      <c r="I95" s="20" t="s">
        <v>297</v>
      </c>
      <c r="J95" s="20" t="s">
        <v>297</v>
      </c>
      <c r="K95" s="14" t="e">
        <f t="shared" si="21"/>
        <v>#VALUE!</v>
      </c>
      <c r="L95" s="18"/>
    </row>
    <row r="96" spans="1:12" ht="23.25" customHeight="1" x14ac:dyDescent="0.25">
      <c r="A96" s="49" t="s">
        <v>37</v>
      </c>
      <c r="B96" s="28" t="s">
        <v>76</v>
      </c>
      <c r="C96" s="39">
        <f>+C97+C98</f>
        <v>340</v>
      </c>
      <c r="D96" s="39" t="s">
        <v>297</v>
      </c>
      <c r="E96" s="39" t="s">
        <v>297</v>
      </c>
      <c r="F96" s="39" t="s">
        <v>297</v>
      </c>
      <c r="G96" s="39" t="s">
        <v>297</v>
      </c>
      <c r="H96" s="20" t="s">
        <v>297</v>
      </c>
      <c r="I96" s="20" t="s">
        <v>297</v>
      </c>
      <c r="J96" s="20" t="s">
        <v>297</v>
      </c>
      <c r="K96" s="14" t="e">
        <f t="shared" si="21"/>
        <v>#VALUE!</v>
      </c>
      <c r="L96" s="18"/>
    </row>
    <row r="97" spans="1:12" ht="21.75" customHeight="1" x14ac:dyDescent="0.25">
      <c r="A97" s="50" t="s">
        <v>21</v>
      </c>
      <c r="B97" s="36" t="s">
        <v>77</v>
      </c>
      <c r="C97" s="51">
        <v>324</v>
      </c>
      <c r="D97" s="39" t="s">
        <v>297</v>
      </c>
      <c r="E97" s="39" t="s">
        <v>297</v>
      </c>
      <c r="F97" s="39" t="s">
        <v>297</v>
      </c>
      <c r="G97" s="39" t="s">
        <v>297</v>
      </c>
      <c r="H97" s="20" t="s">
        <v>297</v>
      </c>
      <c r="I97" s="20" t="s">
        <v>297</v>
      </c>
      <c r="J97" s="20" t="s">
        <v>297</v>
      </c>
      <c r="K97" s="14" t="e">
        <f t="shared" si="21"/>
        <v>#VALUE!</v>
      </c>
      <c r="L97" s="18"/>
    </row>
    <row r="98" spans="1:12" ht="20.25" customHeight="1" x14ac:dyDescent="0.25">
      <c r="A98" s="50" t="s">
        <v>174</v>
      </c>
      <c r="B98" s="36" t="s">
        <v>175</v>
      </c>
      <c r="C98" s="51">
        <v>16</v>
      </c>
      <c r="D98" s="39" t="s">
        <v>297</v>
      </c>
      <c r="E98" s="39" t="s">
        <v>297</v>
      </c>
      <c r="F98" s="39" t="s">
        <v>297</v>
      </c>
      <c r="G98" s="39" t="s">
        <v>297</v>
      </c>
      <c r="H98" s="20" t="s">
        <v>297</v>
      </c>
      <c r="I98" s="20" t="s">
        <v>297</v>
      </c>
      <c r="J98" s="20" t="s">
        <v>297</v>
      </c>
      <c r="K98" s="14" t="e">
        <f t="shared" si="21"/>
        <v>#VALUE!</v>
      </c>
      <c r="L98" s="18"/>
    </row>
    <row r="99" spans="1:12" ht="22.5" customHeight="1" x14ac:dyDescent="0.25">
      <c r="A99" s="49" t="s">
        <v>38</v>
      </c>
      <c r="B99" s="28" t="s">
        <v>79</v>
      </c>
      <c r="C99" s="39">
        <f>+C100+C101+C102</f>
        <v>409</v>
      </c>
      <c r="D99" s="39" t="s">
        <v>297</v>
      </c>
      <c r="E99" s="39" t="s">
        <v>297</v>
      </c>
      <c r="F99" s="39" t="s">
        <v>297</v>
      </c>
      <c r="G99" s="39" t="s">
        <v>297</v>
      </c>
      <c r="H99" s="20" t="s">
        <v>297</v>
      </c>
      <c r="I99" s="20" t="s">
        <v>297</v>
      </c>
      <c r="J99" s="20" t="s">
        <v>297</v>
      </c>
      <c r="K99" s="14" t="e">
        <f t="shared" si="21"/>
        <v>#VALUE!</v>
      </c>
      <c r="L99" s="18"/>
    </row>
    <row r="100" spans="1:12" ht="16.5" customHeight="1" x14ac:dyDescent="0.25">
      <c r="A100" s="50" t="s">
        <v>29</v>
      </c>
      <c r="B100" s="36" t="s">
        <v>77</v>
      </c>
      <c r="C100" s="51">
        <v>345</v>
      </c>
      <c r="D100" s="39" t="s">
        <v>297</v>
      </c>
      <c r="E100" s="39" t="s">
        <v>297</v>
      </c>
      <c r="F100" s="39" t="s">
        <v>297</v>
      </c>
      <c r="G100" s="39" t="s">
        <v>297</v>
      </c>
      <c r="H100" s="20" t="s">
        <v>297</v>
      </c>
      <c r="I100" s="20" t="s">
        <v>297</v>
      </c>
      <c r="J100" s="20" t="s">
        <v>297</v>
      </c>
      <c r="K100" s="14" t="e">
        <f t="shared" si="21"/>
        <v>#VALUE!</v>
      </c>
      <c r="L100" s="18"/>
    </row>
    <row r="101" spans="1:12" ht="20.25" customHeight="1" x14ac:dyDescent="0.25">
      <c r="A101" s="50" t="s">
        <v>174</v>
      </c>
      <c r="B101" s="36" t="s">
        <v>175</v>
      </c>
      <c r="C101" s="51">
        <v>64</v>
      </c>
      <c r="D101" s="39" t="s">
        <v>297</v>
      </c>
      <c r="E101" s="39" t="s">
        <v>297</v>
      </c>
      <c r="F101" s="39" t="s">
        <v>297</v>
      </c>
      <c r="G101" s="39" t="s">
        <v>297</v>
      </c>
      <c r="H101" s="20" t="s">
        <v>297</v>
      </c>
      <c r="I101" s="20" t="s">
        <v>297</v>
      </c>
      <c r="J101" s="20" t="s">
        <v>297</v>
      </c>
      <c r="K101" s="14" t="e">
        <f t="shared" si="21"/>
        <v>#VALUE!</v>
      </c>
      <c r="L101" s="18"/>
    </row>
    <row r="102" spans="1:12" ht="19.5" customHeight="1" x14ac:dyDescent="0.25">
      <c r="A102" s="50" t="s">
        <v>13</v>
      </c>
      <c r="B102" s="36" t="s">
        <v>146</v>
      </c>
      <c r="C102" s="51">
        <v>0</v>
      </c>
      <c r="D102" s="39" t="s">
        <v>297</v>
      </c>
      <c r="E102" s="39" t="s">
        <v>297</v>
      </c>
      <c r="F102" s="39" t="s">
        <v>297</v>
      </c>
      <c r="G102" s="39" t="s">
        <v>297</v>
      </c>
      <c r="H102" s="20" t="s">
        <v>297</v>
      </c>
      <c r="I102" s="20" t="s">
        <v>297</v>
      </c>
      <c r="J102" s="20" t="s">
        <v>297</v>
      </c>
      <c r="K102" s="14" t="e">
        <f t="shared" si="21"/>
        <v>#VALUE!</v>
      </c>
      <c r="L102" s="18"/>
    </row>
    <row r="103" spans="1:12" ht="21.75" customHeight="1" x14ac:dyDescent="0.25">
      <c r="A103" s="49" t="s">
        <v>39</v>
      </c>
      <c r="B103" s="28" t="s">
        <v>79</v>
      </c>
      <c r="C103" s="39">
        <f>+C104+C105+C107+C106</f>
        <v>576</v>
      </c>
      <c r="D103" s="39" t="s">
        <v>297</v>
      </c>
      <c r="E103" s="39" t="s">
        <v>297</v>
      </c>
      <c r="F103" s="39" t="s">
        <v>297</v>
      </c>
      <c r="G103" s="39" t="s">
        <v>297</v>
      </c>
      <c r="H103" s="20" t="s">
        <v>297</v>
      </c>
      <c r="I103" s="20" t="s">
        <v>297</v>
      </c>
      <c r="J103" s="20" t="s">
        <v>297</v>
      </c>
      <c r="K103" s="14" t="e">
        <f t="shared" si="21"/>
        <v>#VALUE!</v>
      </c>
      <c r="L103" s="18"/>
    </row>
    <row r="104" spans="1:12" ht="20.25" customHeight="1" x14ac:dyDescent="0.25">
      <c r="A104" s="50" t="s">
        <v>216</v>
      </c>
      <c r="B104" s="36" t="s">
        <v>77</v>
      </c>
      <c r="C104" s="51">
        <v>534</v>
      </c>
      <c r="D104" s="39" t="s">
        <v>297</v>
      </c>
      <c r="E104" s="39" t="s">
        <v>297</v>
      </c>
      <c r="F104" s="39" t="s">
        <v>297</v>
      </c>
      <c r="G104" s="39" t="s">
        <v>297</v>
      </c>
      <c r="H104" s="20" t="s">
        <v>297</v>
      </c>
      <c r="I104" s="20" t="s">
        <v>297</v>
      </c>
      <c r="J104" s="20" t="s">
        <v>297</v>
      </c>
      <c r="K104" s="14" t="e">
        <f t="shared" si="21"/>
        <v>#VALUE!</v>
      </c>
      <c r="L104" s="18"/>
    </row>
    <row r="105" spans="1:12" ht="24.75" customHeight="1" x14ac:dyDescent="0.25">
      <c r="A105" s="50" t="s">
        <v>174</v>
      </c>
      <c r="B105" s="36" t="s">
        <v>175</v>
      </c>
      <c r="C105" s="51">
        <v>42</v>
      </c>
      <c r="D105" s="39" t="s">
        <v>297</v>
      </c>
      <c r="E105" s="39" t="s">
        <v>297</v>
      </c>
      <c r="F105" s="39" t="s">
        <v>297</v>
      </c>
      <c r="G105" s="39" t="s">
        <v>297</v>
      </c>
      <c r="H105" s="20" t="s">
        <v>297</v>
      </c>
      <c r="I105" s="20" t="s">
        <v>297</v>
      </c>
      <c r="J105" s="20" t="s">
        <v>297</v>
      </c>
      <c r="K105" s="14" t="e">
        <f t="shared" si="21"/>
        <v>#VALUE!</v>
      </c>
      <c r="L105" s="18"/>
    </row>
    <row r="106" spans="1:12" ht="24.75" customHeight="1" x14ac:dyDescent="0.25">
      <c r="A106" s="50" t="s">
        <v>186</v>
      </c>
      <c r="B106" s="36" t="s">
        <v>337</v>
      </c>
      <c r="C106" s="51">
        <v>0</v>
      </c>
      <c r="D106" s="39" t="s">
        <v>297</v>
      </c>
      <c r="E106" s="39" t="s">
        <v>297</v>
      </c>
      <c r="F106" s="39" t="s">
        <v>297</v>
      </c>
      <c r="G106" s="39" t="s">
        <v>297</v>
      </c>
      <c r="H106" s="20"/>
      <c r="I106" s="20"/>
      <c r="J106" s="20"/>
      <c r="K106" s="14" t="e">
        <f t="shared" si="21"/>
        <v>#VALUE!</v>
      </c>
      <c r="L106" s="18"/>
    </row>
    <row r="107" spans="1:12" ht="21.75" customHeight="1" x14ac:dyDescent="0.25">
      <c r="A107" s="50" t="s">
        <v>13</v>
      </c>
      <c r="B107" s="36" t="s">
        <v>146</v>
      </c>
      <c r="C107" s="51"/>
      <c r="D107" s="39" t="s">
        <v>297</v>
      </c>
      <c r="E107" s="39" t="s">
        <v>297</v>
      </c>
      <c r="F107" s="39" t="s">
        <v>297</v>
      </c>
      <c r="G107" s="39" t="s">
        <v>297</v>
      </c>
      <c r="H107" s="20" t="s">
        <v>297</v>
      </c>
      <c r="I107" s="20" t="s">
        <v>297</v>
      </c>
      <c r="J107" s="20" t="s">
        <v>297</v>
      </c>
      <c r="K107" s="14" t="e">
        <f t="shared" si="21"/>
        <v>#VALUE!</v>
      </c>
      <c r="L107" s="18"/>
    </row>
    <row r="108" spans="1:12" ht="18.75" customHeight="1" x14ac:dyDescent="0.25">
      <c r="A108" s="49" t="s">
        <v>40</v>
      </c>
      <c r="B108" s="28" t="s">
        <v>79</v>
      </c>
      <c r="C108" s="39">
        <f>+C109+C110+C111</f>
        <v>940</v>
      </c>
      <c r="D108" s="39" t="s">
        <v>297</v>
      </c>
      <c r="E108" s="39" t="s">
        <v>297</v>
      </c>
      <c r="F108" s="39" t="s">
        <v>297</v>
      </c>
      <c r="G108" s="39" t="s">
        <v>297</v>
      </c>
      <c r="H108" s="20" t="s">
        <v>297</v>
      </c>
      <c r="I108" s="20" t="s">
        <v>297</v>
      </c>
      <c r="J108" s="20" t="s">
        <v>297</v>
      </c>
      <c r="K108" s="14" t="e">
        <f t="shared" si="21"/>
        <v>#VALUE!</v>
      </c>
      <c r="L108" s="18"/>
    </row>
    <row r="109" spans="1:12" ht="19.5" customHeight="1" x14ac:dyDescent="0.25">
      <c r="A109" s="50" t="s">
        <v>29</v>
      </c>
      <c r="B109" s="36" t="s">
        <v>77</v>
      </c>
      <c r="C109" s="51">
        <v>840</v>
      </c>
      <c r="D109" s="39" t="s">
        <v>297</v>
      </c>
      <c r="E109" s="39" t="s">
        <v>297</v>
      </c>
      <c r="F109" s="39" t="s">
        <v>297</v>
      </c>
      <c r="G109" s="39" t="s">
        <v>297</v>
      </c>
      <c r="H109" s="20" t="s">
        <v>297</v>
      </c>
      <c r="I109" s="20" t="s">
        <v>297</v>
      </c>
      <c r="J109" s="20" t="s">
        <v>297</v>
      </c>
      <c r="K109" s="14" t="e">
        <f t="shared" si="21"/>
        <v>#VALUE!</v>
      </c>
      <c r="L109" s="18"/>
    </row>
    <row r="110" spans="1:12" ht="18.75" customHeight="1" x14ac:dyDescent="0.25">
      <c r="A110" s="50" t="s">
        <v>174</v>
      </c>
      <c r="B110" s="36" t="s">
        <v>175</v>
      </c>
      <c r="C110" s="51">
        <v>100</v>
      </c>
      <c r="D110" s="39" t="s">
        <v>297</v>
      </c>
      <c r="E110" s="39" t="s">
        <v>297</v>
      </c>
      <c r="F110" s="39" t="s">
        <v>297</v>
      </c>
      <c r="G110" s="39" t="s">
        <v>297</v>
      </c>
      <c r="H110" s="20" t="s">
        <v>297</v>
      </c>
      <c r="I110" s="20" t="s">
        <v>297</v>
      </c>
      <c r="J110" s="20" t="s">
        <v>297</v>
      </c>
      <c r="K110" s="14" t="e">
        <f t="shared" si="21"/>
        <v>#VALUE!</v>
      </c>
      <c r="L110" s="18"/>
    </row>
    <row r="111" spans="1:12" ht="18.75" customHeight="1" x14ac:dyDescent="0.25">
      <c r="A111" s="50" t="s">
        <v>318</v>
      </c>
      <c r="B111" s="56" t="s">
        <v>307</v>
      </c>
      <c r="C111" s="51">
        <v>0</v>
      </c>
      <c r="D111" s="39" t="s">
        <v>297</v>
      </c>
      <c r="E111" s="39" t="s">
        <v>297</v>
      </c>
      <c r="F111" s="39" t="s">
        <v>297</v>
      </c>
      <c r="G111" s="39" t="s">
        <v>297</v>
      </c>
      <c r="H111" s="20" t="s">
        <v>297</v>
      </c>
      <c r="I111" s="20" t="s">
        <v>297</v>
      </c>
      <c r="J111" s="20" t="s">
        <v>297</v>
      </c>
      <c r="K111" s="14" t="e">
        <f t="shared" si="21"/>
        <v>#VALUE!</v>
      </c>
      <c r="L111" s="18"/>
    </row>
    <row r="112" spans="1:12" ht="16.5" customHeight="1" x14ac:dyDescent="0.25">
      <c r="A112" s="49" t="s">
        <v>320</v>
      </c>
      <c r="B112" s="28" t="s">
        <v>41</v>
      </c>
      <c r="C112" s="39">
        <f>+C113+C114+C115</f>
        <v>986</v>
      </c>
      <c r="D112" s="39" t="s">
        <v>297</v>
      </c>
      <c r="E112" s="39" t="s">
        <v>297</v>
      </c>
      <c r="F112" s="39" t="s">
        <v>297</v>
      </c>
      <c r="G112" s="39" t="s">
        <v>297</v>
      </c>
      <c r="H112" s="20" t="s">
        <v>297</v>
      </c>
      <c r="I112" s="20" t="s">
        <v>297</v>
      </c>
      <c r="J112" s="20" t="s">
        <v>297</v>
      </c>
      <c r="K112" s="14" t="e">
        <f t="shared" si="21"/>
        <v>#VALUE!</v>
      </c>
      <c r="L112" s="18"/>
    </row>
    <row r="113" spans="1:12" ht="18" customHeight="1" x14ac:dyDescent="0.25">
      <c r="A113" s="50" t="s">
        <v>29</v>
      </c>
      <c r="B113" s="36" t="s">
        <v>77</v>
      </c>
      <c r="C113" s="51">
        <v>891</v>
      </c>
      <c r="D113" s="39" t="s">
        <v>297</v>
      </c>
      <c r="E113" s="39" t="s">
        <v>297</v>
      </c>
      <c r="F113" s="39" t="s">
        <v>297</v>
      </c>
      <c r="G113" s="39" t="s">
        <v>297</v>
      </c>
      <c r="H113" s="20" t="s">
        <v>297</v>
      </c>
      <c r="I113" s="20" t="s">
        <v>297</v>
      </c>
      <c r="J113" s="20" t="s">
        <v>297</v>
      </c>
      <c r="K113" s="14" t="e">
        <f t="shared" si="21"/>
        <v>#VALUE!</v>
      </c>
      <c r="L113" s="18"/>
    </row>
    <row r="114" spans="1:12" ht="17.25" customHeight="1" x14ac:dyDescent="0.25">
      <c r="A114" s="50" t="s">
        <v>174</v>
      </c>
      <c r="B114" s="36" t="s">
        <v>175</v>
      </c>
      <c r="C114" s="51">
        <v>95</v>
      </c>
      <c r="D114" s="39" t="s">
        <v>297</v>
      </c>
      <c r="E114" s="39" t="s">
        <v>297</v>
      </c>
      <c r="F114" s="39" t="s">
        <v>297</v>
      </c>
      <c r="G114" s="39" t="s">
        <v>297</v>
      </c>
      <c r="H114" s="20" t="s">
        <v>297</v>
      </c>
      <c r="I114" s="20" t="s">
        <v>297</v>
      </c>
      <c r="J114" s="20" t="s">
        <v>297</v>
      </c>
      <c r="K114" s="14" t="e">
        <f t="shared" si="21"/>
        <v>#VALUE!</v>
      </c>
      <c r="L114" s="18"/>
    </row>
    <row r="115" spans="1:12" ht="17.25" customHeight="1" x14ac:dyDescent="0.25">
      <c r="A115" s="50" t="s">
        <v>13</v>
      </c>
      <c r="B115" s="36" t="s">
        <v>146</v>
      </c>
      <c r="C115" s="51">
        <v>0</v>
      </c>
      <c r="D115" s="39" t="s">
        <v>297</v>
      </c>
      <c r="E115" s="39" t="s">
        <v>297</v>
      </c>
      <c r="F115" s="39" t="s">
        <v>297</v>
      </c>
      <c r="G115" s="39" t="s">
        <v>297</v>
      </c>
      <c r="H115" s="20" t="s">
        <v>297</v>
      </c>
      <c r="I115" s="20" t="s">
        <v>297</v>
      </c>
      <c r="J115" s="20" t="s">
        <v>297</v>
      </c>
      <c r="K115" s="14" t="e">
        <f t="shared" si="21"/>
        <v>#VALUE!</v>
      </c>
      <c r="L115" s="18"/>
    </row>
    <row r="116" spans="1:12" ht="18.75" customHeight="1" x14ac:dyDescent="0.25">
      <c r="A116" s="49" t="s">
        <v>255</v>
      </c>
      <c r="B116" s="28" t="s">
        <v>81</v>
      </c>
      <c r="C116" s="39">
        <f>+C117+C118+C119</f>
        <v>710</v>
      </c>
      <c r="D116" s="39" t="s">
        <v>297</v>
      </c>
      <c r="E116" s="39" t="s">
        <v>297</v>
      </c>
      <c r="F116" s="39" t="s">
        <v>297</v>
      </c>
      <c r="G116" s="39" t="s">
        <v>297</v>
      </c>
      <c r="H116" s="20" t="s">
        <v>297</v>
      </c>
      <c r="I116" s="20" t="s">
        <v>297</v>
      </c>
      <c r="J116" s="20" t="s">
        <v>297</v>
      </c>
      <c r="K116" s="14" t="e">
        <f t="shared" si="21"/>
        <v>#VALUE!</v>
      </c>
      <c r="L116" s="18"/>
    </row>
    <row r="117" spans="1:12" ht="16.5" customHeight="1" x14ac:dyDescent="0.25">
      <c r="A117" s="50" t="s">
        <v>21</v>
      </c>
      <c r="B117" s="36" t="s">
        <v>77</v>
      </c>
      <c r="C117" s="51">
        <v>699</v>
      </c>
      <c r="D117" s="39" t="s">
        <v>297</v>
      </c>
      <c r="E117" s="39" t="s">
        <v>297</v>
      </c>
      <c r="F117" s="39" t="s">
        <v>297</v>
      </c>
      <c r="G117" s="39" t="s">
        <v>297</v>
      </c>
      <c r="H117" s="20" t="s">
        <v>297</v>
      </c>
      <c r="I117" s="20" t="s">
        <v>297</v>
      </c>
      <c r="J117" s="20" t="s">
        <v>297</v>
      </c>
      <c r="K117" s="14" t="e">
        <f t="shared" si="21"/>
        <v>#VALUE!</v>
      </c>
      <c r="L117" s="18"/>
    </row>
    <row r="118" spans="1:12" ht="18" customHeight="1" x14ac:dyDescent="0.25">
      <c r="A118" s="50" t="s">
        <v>174</v>
      </c>
      <c r="B118" s="36" t="s">
        <v>175</v>
      </c>
      <c r="C118" s="51">
        <v>11</v>
      </c>
      <c r="D118" s="39" t="s">
        <v>297</v>
      </c>
      <c r="E118" s="39" t="s">
        <v>297</v>
      </c>
      <c r="F118" s="39" t="s">
        <v>297</v>
      </c>
      <c r="G118" s="39" t="s">
        <v>297</v>
      </c>
      <c r="H118" s="20" t="s">
        <v>297</v>
      </c>
      <c r="I118" s="20" t="s">
        <v>297</v>
      </c>
      <c r="J118" s="20" t="s">
        <v>297</v>
      </c>
      <c r="K118" s="14" t="e">
        <f t="shared" si="21"/>
        <v>#VALUE!</v>
      </c>
      <c r="L118" s="18"/>
    </row>
    <row r="119" spans="1:12" ht="18.75" customHeight="1" x14ac:dyDescent="0.25">
      <c r="A119" s="50" t="s">
        <v>13</v>
      </c>
      <c r="B119" s="36" t="s">
        <v>146</v>
      </c>
      <c r="C119" s="51">
        <v>0</v>
      </c>
      <c r="D119" s="39" t="s">
        <v>297</v>
      </c>
      <c r="E119" s="39" t="s">
        <v>297</v>
      </c>
      <c r="F119" s="39" t="s">
        <v>297</v>
      </c>
      <c r="G119" s="39" t="s">
        <v>297</v>
      </c>
      <c r="H119" s="20" t="s">
        <v>297</v>
      </c>
      <c r="I119" s="20" t="s">
        <v>297</v>
      </c>
      <c r="J119" s="20" t="s">
        <v>297</v>
      </c>
      <c r="K119" s="14" t="e">
        <f t="shared" si="21"/>
        <v>#VALUE!</v>
      </c>
      <c r="L119" s="18"/>
    </row>
    <row r="120" spans="1:12" ht="19.5" customHeight="1" x14ac:dyDescent="0.25">
      <c r="A120" s="49" t="s">
        <v>30</v>
      </c>
      <c r="B120" s="28" t="s">
        <v>41</v>
      </c>
      <c r="C120" s="39">
        <f>+C121+C122+C123+C124</f>
        <v>758</v>
      </c>
      <c r="D120" s="39" t="s">
        <v>297</v>
      </c>
      <c r="E120" s="39" t="s">
        <v>297</v>
      </c>
      <c r="F120" s="39" t="s">
        <v>297</v>
      </c>
      <c r="G120" s="39" t="s">
        <v>297</v>
      </c>
      <c r="H120" s="20" t="s">
        <v>297</v>
      </c>
      <c r="I120" s="20" t="s">
        <v>297</v>
      </c>
      <c r="J120" s="20" t="s">
        <v>297</v>
      </c>
      <c r="K120" s="14" t="e">
        <f t="shared" si="21"/>
        <v>#VALUE!</v>
      </c>
      <c r="L120" s="18"/>
    </row>
    <row r="121" spans="1:12" ht="21" customHeight="1" x14ac:dyDescent="0.25">
      <c r="A121" s="50" t="s">
        <v>21</v>
      </c>
      <c r="B121" s="36" t="s">
        <v>77</v>
      </c>
      <c r="C121" s="51">
        <v>722</v>
      </c>
      <c r="D121" s="39" t="s">
        <v>297</v>
      </c>
      <c r="E121" s="39" t="s">
        <v>297</v>
      </c>
      <c r="F121" s="39" t="s">
        <v>297</v>
      </c>
      <c r="G121" s="39" t="s">
        <v>297</v>
      </c>
      <c r="H121" s="20" t="s">
        <v>297</v>
      </c>
      <c r="I121" s="20" t="s">
        <v>297</v>
      </c>
      <c r="J121" s="20" t="s">
        <v>297</v>
      </c>
      <c r="K121" s="14" t="e">
        <f t="shared" si="21"/>
        <v>#VALUE!</v>
      </c>
      <c r="L121" s="18"/>
    </row>
    <row r="122" spans="1:12" ht="18" customHeight="1" x14ac:dyDescent="0.25">
      <c r="A122" s="50" t="s">
        <v>174</v>
      </c>
      <c r="B122" s="36" t="s">
        <v>175</v>
      </c>
      <c r="C122" s="51">
        <v>36</v>
      </c>
      <c r="D122" s="39" t="s">
        <v>297</v>
      </c>
      <c r="E122" s="39" t="s">
        <v>297</v>
      </c>
      <c r="F122" s="39" t="s">
        <v>297</v>
      </c>
      <c r="G122" s="39" t="s">
        <v>297</v>
      </c>
      <c r="H122" s="20" t="s">
        <v>297</v>
      </c>
      <c r="I122" s="20" t="s">
        <v>297</v>
      </c>
      <c r="J122" s="20" t="s">
        <v>297</v>
      </c>
      <c r="K122" s="14" t="e">
        <f t="shared" si="21"/>
        <v>#VALUE!</v>
      </c>
      <c r="L122" s="18"/>
    </row>
    <row r="123" spans="1:12" ht="18.75" customHeight="1" x14ac:dyDescent="0.25">
      <c r="A123" s="57" t="s">
        <v>161</v>
      </c>
      <c r="B123" s="56" t="s">
        <v>162</v>
      </c>
      <c r="C123" s="51">
        <v>0</v>
      </c>
      <c r="D123" s="39" t="s">
        <v>297</v>
      </c>
      <c r="E123" s="39" t="s">
        <v>297</v>
      </c>
      <c r="F123" s="39" t="s">
        <v>297</v>
      </c>
      <c r="G123" s="39" t="s">
        <v>297</v>
      </c>
      <c r="H123" s="20" t="s">
        <v>297</v>
      </c>
      <c r="I123" s="20" t="s">
        <v>297</v>
      </c>
      <c r="J123" s="20" t="s">
        <v>297</v>
      </c>
      <c r="K123" s="14" t="e">
        <f t="shared" si="21"/>
        <v>#VALUE!</v>
      </c>
      <c r="L123" s="18"/>
    </row>
    <row r="124" spans="1:12" ht="18.75" customHeight="1" x14ac:dyDescent="0.25">
      <c r="A124" s="50" t="s">
        <v>13</v>
      </c>
      <c r="B124" s="36" t="s">
        <v>146</v>
      </c>
      <c r="C124" s="51">
        <v>0</v>
      </c>
      <c r="D124" s="39" t="s">
        <v>297</v>
      </c>
      <c r="E124" s="39" t="s">
        <v>297</v>
      </c>
      <c r="F124" s="39" t="s">
        <v>297</v>
      </c>
      <c r="G124" s="39" t="s">
        <v>297</v>
      </c>
      <c r="H124" s="20" t="s">
        <v>297</v>
      </c>
      <c r="I124" s="20" t="s">
        <v>297</v>
      </c>
      <c r="J124" s="20" t="s">
        <v>297</v>
      </c>
      <c r="K124" s="14" t="e">
        <f t="shared" si="21"/>
        <v>#VALUE!</v>
      </c>
      <c r="L124" s="18"/>
    </row>
    <row r="125" spans="1:12" ht="19.5" customHeight="1" x14ac:dyDescent="0.25">
      <c r="A125" s="49" t="s">
        <v>42</v>
      </c>
      <c r="B125" s="28" t="s">
        <v>81</v>
      </c>
      <c r="C125" s="39">
        <f>+C126+C127+C129+C128</f>
        <v>637</v>
      </c>
      <c r="D125" s="39" t="s">
        <v>297</v>
      </c>
      <c r="E125" s="39" t="s">
        <v>297</v>
      </c>
      <c r="F125" s="39" t="s">
        <v>297</v>
      </c>
      <c r="G125" s="39" t="s">
        <v>297</v>
      </c>
      <c r="H125" s="20" t="s">
        <v>297</v>
      </c>
      <c r="I125" s="20" t="s">
        <v>297</v>
      </c>
      <c r="J125" s="20" t="s">
        <v>297</v>
      </c>
      <c r="K125" s="14" t="e">
        <f t="shared" si="21"/>
        <v>#VALUE!</v>
      </c>
      <c r="L125" s="18"/>
    </row>
    <row r="126" spans="1:12" ht="17.25" customHeight="1" x14ac:dyDescent="0.25">
      <c r="A126" s="50" t="s">
        <v>29</v>
      </c>
      <c r="B126" s="36" t="s">
        <v>77</v>
      </c>
      <c r="C126" s="51">
        <v>570</v>
      </c>
      <c r="D126" s="39" t="s">
        <v>297</v>
      </c>
      <c r="E126" s="39" t="s">
        <v>297</v>
      </c>
      <c r="F126" s="39" t="s">
        <v>297</v>
      </c>
      <c r="G126" s="39" t="s">
        <v>297</v>
      </c>
      <c r="H126" s="20" t="s">
        <v>297</v>
      </c>
      <c r="I126" s="20" t="s">
        <v>297</v>
      </c>
      <c r="J126" s="20" t="s">
        <v>297</v>
      </c>
      <c r="K126" s="14" t="e">
        <f t="shared" si="21"/>
        <v>#VALUE!</v>
      </c>
      <c r="L126" s="18"/>
    </row>
    <row r="127" spans="1:12" ht="18.75" customHeight="1" x14ac:dyDescent="0.25">
      <c r="A127" s="50" t="s">
        <v>174</v>
      </c>
      <c r="B127" s="36" t="s">
        <v>175</v>
      </c>
      <c r="C127" s="51">
        <v>67</v>
      </c>
      <c r="D127" s="39" t="s">
        <v>297</v>
      </c>
      <c r="E127" s="39" t="s">
        <v>297</v>
      </c>
      <c r="F127" s="39" t="s">
        <v>297</v>
      </c>
      <c r="G127" s="39" t="s">
        <v>297</v>
      </c>
      <c r="H127" s="20" t="s">
        <v>297</v>
      </c>
      <c r="I127" s="20" t="s">
        <v>297</v>
      </c>
      <c r="J127" s="20" t="s">
        <v>297</v>
      </c>
      <c r="K127" s="14" t="e">
        <f t="shared" si="21"/>
        <v>#VALUE!</v>
      </c>
      <c r="L127" s="18"/>
    </row>
    <row r="128" spans="1:12" ht="18.75" customHeight="1" x14ac:dyDescent="0.25">
      <c r="A128" s="50" t="s">
        <v>186</v>
      </c>
      <c r="B128" s="36" t="s">
        <v>307</v>
      </c>
      <c r="C128" s="51">
        <v>0</v>
      </c>
      <c r="D128" s="39" t="s">
        <v>297</v>
      </c>
      <c r="E128" s="39" t="s">
        <v>297</v>
      </c>
      <c r="F128" s="39" t="s">
        <v>297</v>
      </c>
      <c r="G128" s="39" t="s">
        <v>297</v>
      </c>
      <c r="H128" s="20" t="s">
        <v>297</v>
      </c>
      <c r="I128" s="20" t="s">
        <v>297</v>
      </c>
      <c r="J128" s="20" t="s">
        <v>297</v>
      </c>
      <c r="K128" s="14" t="e">
        <f t="shared" si="21"/>
        <v>#VALUE!</v>
      </c>
      <c r="L128" s="18"/>
    </row>
    <row r="129" spans="1:12" ht="18" customHeight="1" x14ac:dyDescent="0.25">
      <c r="A129" s="50" t="s">
        <v>13</v>
      </c>
      <c r="B129" s="36" t="s">
        <v>146</v>
      </c>
      <c r="C129" s="51">
        <v>0</v>
      </c>
      <c r="D129" s="39" t="s">
        <v>297</v>
      </c>
      <c r="E129" s="39" t="s">
        <v>297</v>
      </c>
      <c r="F129" s="39" t="s">
        <v>297</v>
      </c>
      <c r="G129" s="39" t="s">
        <v>297</v>
      </c>
      <c r="H129" s="20" t="s">
        <v>297</v>
      </c>
      <c r="I129" s="20" t="s">
        <v>297</v>
      </c>
      <c r="J129" s="20" t="s">
        <v>297</v>
      </c>
      <c r="K129" s="14" t="e">
        <f t="shared" si="21"/>
        <v>#VALUE!</v>
      </c>
      <c r="L129" s="18"/>
    </row>
    <row r="130" spans="1:12" ht="19.5" customHeight="1" x14ac:dyDescent="0.25">
      <c r="A130" s="49" t="s">
        <v>53</v>
      </c>
      <c r="B130" s="28" t="s">
        <v>81</v>
      </c>
      <c r="C130" s="39">
        <f>+C131+C132+C133</f>
        <v>590</v>
      </c>
      <c r="D130" s="39" t="s">
        <v>297</v>
      </c>
      <c r="E130" s="39" t="s">
        <v>297</v>
      </c>
      <c r="F130" s="39" t="s">
        <v>297</v>
      </c>
      <c r="G130" s="39" t="s">
        <v>297</v>
      </c>
      <c r="H130" s="20" t="s">
        <v>297</v>
      </c>
      <c r="I130" s="20" t="s">
        <v>297</v>
      </c>
      <c r="J130" s="20" t="s">
        <v>297</v>
      </c>
      <c r="K130" s="14" t="e">
        <f t="shared" si="21"/>
        <v>#VALUE!</v>
      </c>
      <c r="L130" s="18"/>
    </row>
    <row r="131" spans="1:12" ht="15.75" customHeight="1" x14ac:dyDescent="0.25">
      <c r="A131" s="50" t="s">
        <v>21</v>
      </c>
      <c r="B131" s="36" t="s">
        <v>77</v>
      </c>
      <c r="C131" s="51">
        <v>483</v>
      </c>
      <c r="D131" s="39" t="s">
        <v>297</v>
      </c>
      <c r="E131" s="39" t="s">
        <v>297</v>
      </c>
      <c r="F131" s="39" t="s">
        <v>297</v>
      </c>
      <c r="G131" s="39" t="s">
        <v>297</v>
      </c>
      <c r="H131" s="20" t="s">
        <v>297</v>
      </c>
      <c r="I131" s="20" t="s">
        <v>297</v>
      </c>
      <c r="J131" s="20" t="s">
        <v>297</v>
      </c>
      <c r="K131" s="14" t="e">
        <f t="shared" si="21"/>
        <v>#VALUE!</v>
      </c>
      <c r="L131" s="18"/>
    </row>
    <row r="132" spans="1:12" ht="15.75" customHeight="1" x14ac:dyDescent="0.25">
      <c r="A132" s="50" t="s">
        <v>174</v>
      </c>
      <c r="B132" s="36" t="s">
        <v>175</v>
      </c>
      <c r="C132" s="51">
        <v>107</v>
      </c>
      <c r="D132" s="39" t="s">
        <v>297</v>
      </c>
      <c r="E132" s="39" t="s">
        <v>297</v>
      </c>
      <c r="F132" s="39" t="s">
        <v>297</v>
      </c>
      <c r="G132" s="39" t="s">
        <v>297</v>
      </c>
      <c r="H132" s="20" t="s">
        <v>297</v>
      </c>
      <c r="I132" s="20" t="s">
        <v>297</v>
      </c>
      <c r="J132" s="20" t="s">
        <v>297</v>
      </c>
      <c r="K132" s="14" t="e">
        <f t="shared" si="21"/>
        <v>#VALUE!</v>
      </c>
      <c r="L132" s="18"/>
    </row>
    <row r="133" spans="1:12" ht="18.75" customHeight="1" x14ac:dyDescent="0.25">
      <c r="A133" s="50" t="s">
        <v>13</v>
      </c>
      <c r="B133" s="36" t="s">
        <v>146</v>
      </c>
      <c r="C133" s="51">
        <v>0</v>
      </c>
      <c r="D133" s="39" t="s">
        <v>297</v>
      </c>
      <c r="E133" s="39" t="s">
        <v>297</v>
      </c>
      <c r="F133" s="39" t="s">
        <v>297</v>
      </c>
      <c r="G133" s="39" t="s">
        <v>297</v>
      </c>
      <c r="H133" s="20" t="s">
        <v>297</v>
      </c>
      <c r="I133" s="20" t="s">
        <v>297</v>
      </c>
      <c r="J133" s="20" t="s">
        <v>297</v>
      </c>
      <c r="K133" s="14" t="e">
        <f t="shared" si="21"/>
        <v>#VALUE!</v>
      </c>
      <c r="L133" s="18"/>
    </row>
    <row r="134" spans="1:12" ht="15" customHeight="1" x14ac:dyDescent="0.25">
      <c r="A134" s="49" t="s">
        <v>31</v>
      </c>
      <c r="B134" s="28" t="s">
        <v>81</v>
      </c>
      <c r="C134" s="39">
        <f>+C135+C136+C137</f>
        <v>1294</v>
      </c>
      <c r="D134" s="39" t="s">
        <v>297</v>
      </c>
      <c r="E134" s="39" t="s">
        <v>297</v>
      </c>
      <c r="F134" s="39" t="s">
        <v>297</v>
      </c>
      <c r="G134" s="39" t="s">
        <v>297</v>
      </c>
      <c r="H134" s="20" t="s">
        <v>297</v>
      </c>
      <c r="I134" s="20" t="s">
        <v>297</v>
      </c>
      <c r="J134" s="20" t="s">
        <v>297</v>
      </c>
      <c r="K134" s="14" t="e">
        <f t="shared" si="21"/>
        <v>#VALUE!</v>
      </c>
      <c r="L134" s="18"/>
    </row>
    <row r="135" spans="1:12" ht="15.75" customHeight="1" x14ac:dyDescent="0.25">
      <c r="A135" s="50" t="s">
        <v>29</v>
      </c>
      <c r="B135" s="36" t="s">
        <v>77</v>
      </c>
      <c r="C135" s="51">
        <v>1280</v>
      </c>
      <c r="D135" s="39" t="s">
        <v>297</v>
      </c>
      <c r="E135" s="39" t="s">
        <v>297</v>
      </c>
      <c r="F135" s="39" t="s">
        <v>297</v>
      </c>
      <c r="G135" s="39" t="s">
        <v>297</v>
      </c>
      <c r="H135" s="20" t="s">
        <v>297</v>
      </c>
      <c r="I135" s="20" t="s">
        <v>297</v>
      </c>
      <c r="J135" s="20" t="s">
        <v>297</v>
      </c>
      <c r="K135" s="14" t="e">
        <f t="shared" si="21"/>
        <v>#VALUE!</v>
      </c>
      <c r="L135" s="18"/>
    </row>
    <row r="136" spans="1:12" ht="15.75" customHeight="1" x14ac:dyDescent="0.25">
      <c r="A136" s="50" t="s">
        <v>174</v>
      </c>
      <c r="B136" s="36" t="s">
        <v>175</v>
      </c>
      <c r="C136" s="51">
        <v>14</v>
      </c>
      <c r="D136" s="39" t="s">
        <v>297</v>
      </c>
      <c r="E136" s="39" t="s">
        <v>297</v>
      </c>
      <c r="F136" s="39" t="s">
        <v>297</v>
      </c>
      <c r="G136" s="39" t="s">
        <v>297</v>
      </c>
      <c r="H136" s="20"/>
      <c r="I136" s="20"/>
      <c r="J136" s="20"/>
      <c r="K136" s="14" t="e">
        <f t="shared" si="21"/>
        <v>#VALUE!</v>
      </c>
      <c r="L136" s="18"/>
    </row>
    <row r="137" spans="1:12" ht="15" customHeight="1" x14ac:dyDescent="0.25">
      <c r="A137" s="50" t="s">
        <v>13</v>
      </c>
      <c r="B137" s="36" t="s">
        <v>146</v>
      </c>
      <c r="C137" s="51">
        <v>0</v>
      </c>
      <c r="D137" s="39" t="s">
        <v>297</v>
      </c>
      <c r="E137" s="39" t="s">
        <v>297</v>
      </c>
      <c r="F137" s="39" t="s">
        <v>297</v>
      </c>
      <c r="G137" s="39" t="s">
        <v>297</v>
      </c>
      <c r="H137" s="20" t="s">
        <v>297</v>
      </c>
      <c r="I137" s="20" t="s">
        <v>297</v>
      </c>
      <c r="J137" s="20" t="s">
        <v>297</v>
      </c>
      <c r="K137" s="14" t="e">
        <f t="shared" si="21"/>
        <v>#VALUE!</v>
      </c>
      <c r="L137" s="18"/>
    </row>
    <row r="138" spans="1:12" ht="17.25" customHeight="1" x14ac:dyDescent="0.25">
      <c r="A138" s="49" t="s">
        <v>32</v>
      </c>
      <c r="B138" s="28" t="s">
        <v>81</v>
      </c>
      <c r="C138" s="39">
        <f>+C139+C140+C141</f>
        <v>619</v>
      </c>
      <c r="D138" s="39" t="s">
        <v>297</v>
      </c>
      <c r="E138" s="39" t="s">
        <v>297</v>
      </c>
      <c r="F138" s="39" t="s">
        <v>297</v>
      </c>
      <c r="G138" s="39" t="s">
        <v>297</v>
      </c>
      <c r="H138" s="20" t="s">
        <v>297</v>
      </c>
      <c r="I138" s="20" t="s">
        <v>297</v>
      </c>
      <c r="J138" s="20" t="s">
        <v>297</v>
      </c>
      <c r="K138" s="14" t="e">
        <f t="shared" ref="K138:K206" si="22">+G138+F138+E138+D138</f>
        <v>#VALUE!</v>
      </c>
      <c r="L138" s="18"/>
    </row>
    <row r="139" spans="1:12" ht="17.25" customHeight="1" x14ac:dyDescent="0.25">
      <c r="A139" s="57" t="s">
        <v>21</v>
      </c>
      <c r="B139" s="36" t="s">
        <v>77</v>
      </c>
      <c r="C139" s="51">
        <v>597</v>
      </c>
      <c r="D139" s="39" t="s">
        <v>297</v>
      </c>
      <c r="E139" s="39" t="s">
        <v>297</v>
      </c>
      <c r="F139" s="39" t="s">
        <v>297</v>
      </c>
      <c r="G139" s="39" t="s">
        <v>297</v>
      </c>
      <c r="H139" s="20" t="s">
        <v>297</v>
      </c>
      <c r="I139" s="20" t="s">
        <v>297</v>
      </c>
      <c r="J139" s="20" t="s">
        <v>297</v>
      </c>
      <c r="K139" s="14" t="e">
        <f t="shared" si="22"/>
        <v>#VALUE!</v>
      </c>
      <c r="L139" s="18"/>
    </row>
    <row r="140" spans="1:12" ht="15" customHeight="1" x14ac:dyDescent="0.25">
      <c r="A140" s="50" t="s">
        <v>174</v>
      </c>
      <c r="B140" s="36" t="s">
        <v>175</v>
      </c>
      <c r="C140" s="51">
        <v>22</v>
      </c>
      <c r="D140" s="39" t="s">
        <v>297</v>
      </c>
      <c r="E140" s="39" t="s">
        <v>297</v>
      </c>
      <c r="F140" s="39" t="s">
        <v>297</v>
      </c>
      <c r="G140" s="39" t="s">
        <v>297</v>
      </c>
      <c r="H140" s="20" t="s">
        <v>297</v>
      </c>
      <c r="I140" s="20" t="s">
        <v>297</v>
      </c>
      <c r="J140" s="20" t="s">
        <v>297</v>
      </c>
      <c r="K140" s="14" t="e">
        <f t="shared" si="22"/>
        <v>#VALUE!</v>
      </c>
      <c r="L140" s="18"/>
    </row>
    <row r="141" spans="1:12" ht="16.5" customHeight="1" x14ac:dyDescent="0.25">
      <c r="A141" s="50" t="s">
        <v>13</v>
      </c>
      <c r="B141" s="36" t="s">
        <v>146</v>
      </c>
      <c r="C141" s="51">
        <v>0</v>
      </c>
      <c r="D141" s="39" t="s">
        <v>297</v>
      </c>
      <c r="E141" s="39" t="s">
        <v>297</v>
      </c>
      <c r="F141" s="39" t="s">
        <v>297</v>
      </c>
      <c r="G141" s="39" t="s">
        <v>297</v>
      </c>
      <c r="H141" s="20"/>
      <c r="I141" s="20"/>
      <c r="J141" s="20"/>
      <c r="K141" s="14" t="e">
        <f t="shared" si="22"/>
        <v>#VALUE!</v>
      </c>
      <c r="L141" s="18"/>
    </row>
    <row r="142" spans="1:12" ht="17.25" customHeight="1" x14ac:dyDescent="0.25">
      <c r="A142" s="49" t="s">
        <v>33</v>
      </c>
      <c r="B142" s="28" t="s">
        <v>81</v>
      </c>
      <c r="C142" s="39">
        <f>+C143+C144+C145</f>
        <v>260</v>
      </c>
      <c r="D142" s="39" t="s">
        <v>297</v>
      </c>
      <c r="E142" s="39" t="s">
        <v>297</v>
      </c>
      <c r="F142" s="39" t="s">
        <v>297</v>
      </c>
      <c r="G142" s="39" t="s">
        <v>297</v>
      </c>
      <c r="H142" s="20" t="s">
        <v>297</v>
      </c>
      <c r="I142" s="20" t="s">
        <v>297</v>
      </c>
      <c r="J142" s="20" t="s">
        <v>297</v>
      </c>
      <c r="K142" s="14" t="e">
        <f t="shared" si="22"/>
        <v>#VALUE!</v>
      </c>
      <c r="L142" s="18"/>
    </row>
    <row r="143" spans="1:12" ht="18.75" customHeight="1" x14ac:dyDescent="0.25">
      <c r="A143" s="50" t="s">
        <v>238</v>
      </c>
      <c r="B143" s="36" t="s">
        <v>77</v>
      </c>
      <c r="C143" s="51">
        <v>224</v>
      </c>
      <c r="D143" s="39" t="s">
        <v>297</v>
      </c>
      <c r="E143" s="39" t="s">
        <v>297</v>
      </c>
      <c r="F143" s="39" t="s">
        <v>297</v>
      </c>
      <c r="G143" s="39" t="s">
        <v>297</v>
      </c>
      <c r="H143" s="20" t="s">
        <v>297</v>
      </c>
      <c r="I143" s="20" t="s">
        <v>297</v>
      </c>
      <c r="J143" s="20" t="s">
        <v>297</v>
      </c>
      <c r="K143" s="14" t="e">
        <f t="shared" si="22"/>
        <v>#VALUE!</v>
      </c>
      <c r="L143" s="18"/>
    </row>
    <row r="144" spans="1:12" ht="18.75" customHeight="1" x14ac:dyDescent="0.25">
      <c r="A144" s="50" t="s">
        <v>174</v>
      </c>
      <c r="B144" s="36" t="s">
        <v>175</v>
      </c>
      <c r="C144" s="51">
        <v>36</v>
      </c>
      <c r="D144" s="39" t="s">
        <v>297</v>
      </c>
      <c r="E144" s="39" t="s">
        <v>297</v>
      </c>
      <c r="F144" s="39" t="s">
        <v>297</v>
      </c>
      <c r="G144" s="39" t="s">
        <v>297</v>
      </c>
      <c r="H144" s="20" t="s">
        <v>297</v>
      </c>
      <c r="I144" s="20" t="s">
        <v>297</v>
      </c>
      <c r="J144" s="20" t="s">
        <v>297</v>
      </c>
      <c r="K144" s="14" t="e">
        <f t="shared" si="22"/>
        <v>#VALUE!</v>
      </c>
      <c r="L144" s="18"/>
    </row>
    <row r="145" spans="1:12" ht="18.75" customHeight="1" x14ac:dyDescent="0.25">
      <c r="A145" s="50" t="s">
        <v>186</v>
      </c>
      <c r="B145" s="36" t="s">
        <v>307</v>
      </c>
      <c r="C145" s="51">
        <v>0</v>
      </c>
      <c r="D145" s="39" t="s">
        <v>297</v>
      </c>
      <c r="E145" s="39" t="s">
        <v>297</v>
      </c>
      <c r="F145" s="39" t="s">
        <v>297</v>
      </c>
      <c r="G145" s="39" t="s">
        <v>297</v>
      </c>
      <c r="H145" s="20" t="s">
        <v>297</v>
      </c>
      <c r="I145" s="20" t="s">
        <v>297</v>
      </c>
      <c r="J145" s="20" t="s">
        <v>297</v>
      </c>
      <c r="K145" s="14" t="e">
        <f t="shared" si="22"/>
        <v>#VALUE!</v>
      </c>
      <c r="L145" s="18"/>
    </row>
    <row r="146" spans="1:12" ht="15.75" x14ac:dyDescent="0.25">
      <c r="A146" s="49" t="s">
        <v>241</v>
      </c>
      <c r="B146" s="35" t="s">
        <v>326</v>
      </c>
      <c r="C146" s="39">
        <f>+C147+C148</f>
        <v>1281</v>
      </c>
      <c r="D146" s="39">
        <f t="shared" ref="D146:G146" si="23">+D147+D148</f>
        <v>375</v>
      </c>
      <c r="E146" s="39">
        <f t="shared" si="23"/>
        <v>328</v>
      </c>
      <c r="F146" s="39">
        <f t="shared" si="23"/>
        <v>328</v>
      </c>
      <c r="G146" s="39">
        <f t="shared" si="23"/>
        <v>250</v>
      </c>
      <c r="H146" s="39">
        <f>+H147+H148</f>
        <v>1334</v>
      </c>
      <c r="I146" s="39">
        <f t="shared" ref="I146:J146" si="24">+I147+I148</f>
        <v>1373</v>
      </c>
      <c r="J146" s="39">
        <f t="shared" si="24"/>
        <v>1409</v>
      </c>
      <c r="K146" s="14">
        <f t="shared" si="22"/>
        <v>1281</v>
      </c>
      <c r="L146" s="18"/>
    </row>
    <row r="147" spans="1:12" ht="15.75" x14ac:dyDescent="0.25">
      <c r="A147" s="22" t="s">
        <v>222</v>
      </c>
      <c r="B147" s="59"/>
      <c r="C147" s="51">
        <f>+C150+C153</f>
        <v>1213</v>
      </c>
      <c r="D147" s="51">
        <f>+D150+D153</f>
        <v>359</v>
      </c>
      <c r="E147" s="51">
        <f t="shared" ref="E147:J148" si="25">+E150+E153</f>
        <v>310</v>
      </c>
      <c r="F147" s="51">
        <f t="shared" si="25"/>
        <v>312</v>
      </c>
      <c r="G147" s="51">
        <f t="shared" si="25"/>
        <v>232</v>
      </c>
      <c r="H147" s="51">
        <f t="shared" si="25"/>
        <v>1264</v>
      </c>
      <c r="I147" s="51">
        <f t="shared" si="25"/>
        <v>1302</v>
      </c>
      <c r="J147" s="51">
        <f t="shared" si="25"/>
        <v>1336</v>
      </c>
      <c r="K147" s="14">
        <f t="shared" si="22"/>
        <v>1213</v>
      </c>
      <c r="L147" s="18"/>
    </row>
    <row r="148" spans="1:12" ht="15" customHeight="1" x14ac:dyDescent="0.25">
      <c r="A148" s="22" t="s">
        <v>159</v>
      </c>
      <c r="B148" s="60"/>
      <c r="C148" s="51">
        <f>+C151+C154</f>
        <v>68</v>
      </c>
      <c r="D148" s="51">
        <f>+D151+D154</f>
        <v>16</v>
      </c>
      <c r="E148" s="51">
        <f t="shared" si="25"/>
        <v>18</v>
      </c>
      <c r="F148" s="51">
        <f t="shared" si="25"/>
        <v>16</v>
      </c>
      <c r="G148" s="51">
        <f t="shared" si="25"/>
        <v>18</v>
      </c>
      <c r="H148" s="51">
        <f t="shared" si="25"/>
        <v>70</v>
      </c>
      <c r="I148" s="51">
        <f t="shared" si="25"/>
        <v>71</v>
      </c>
      <c r="J148" s="51">
        <f t="shared" si="25"/>
        <v>73</v>
      </c>
      <c r="K148" s="14">
        <f t="shared" si="22"/>
        <v>68</v>
      </c>
      <c r="L148" s="18"/>
    </row>
    <row r="149" spans="1:12" ht="19.5" customHeight="1" x14ac:dyDescent="0.25">
      <c r="A149" s="61" t="s">
        <v>268</v>
      </c>
      <c r="B149" s="62"/>
      <c r="C149" s="39">
        <f>+C150+C151</f>
        <v>602</v>
      </c>
      <c r="D149" s="39">
        <f t="shared" ref="D149:J149" si="26">+D150+D151</f>
        <v>177</v>
      </c>
      <c r="E149" s="39">
        <f t="shared" si="26"/>
        <v>154</v>
      </c>
      <c r="F149" s="39">
        <f t="shared" si="26"/>
        <v>154</v>
      </c>
      <c r="G149" s="39">
        <f t="shared" si="26"/>
        <v>117</v>
      </c>
      <c r="H149" s="39">
        <f t="shared" si="26"/>
        <v>628</v>
      </c>
      <c r="I149" s="39">
        <f t="shared" si="26"/>
        <v>647</v>
      </c>
      <c r="J149" s="39">
        <f t="shared" si="26"/>
        <v>664</v>
      </c>
      <c r="K149" s="14">
        <f t="shared" si="22"/>
        <v>602</v>
      </c>
      <c r="L149" s="18"/>
    </row>
    <row r="150" spans="1:12" ht="18" customHeight="1" x14ac:dyDescent="0.25">
      <c r="A150" s="22" t="s">
        <v>157</v>
      </c>
      <c r="B150" s="62"/>
      <c r="C150" s="51">
        <v>568</v>
      </c>
      <c r="D150" s="37">
        <v>169</v>
      </c>
      <c r="E150" s="37">
        <v>145</v>
      </c>
      <c r="F150" s="20">
        <v>146</v>
      </c>
      <c r="G150" s="38">
        <v>108</v>
      </c>
      <c r="H150" s="20">
        <v>593</v>
      </c>
      <c r="I150" s="20">
        <v>612</v>
      </c>
      <c r="J150" s="20">
        <v>628</v>
      </c>
      <c r="K150" s="14">
        <f t="shared" si="22"/>
        <v>568</v>
      </c>
      <c r="L150" s="18"/>
    </row>
    <row r="151" spans="1:12" ht="16.5" customHeight="1" x14ac:dyDescent="0.25">
      <c r="A151" s="22" t="s">
        <v>159</v>
      </c>
      <c r="B151" s="62"/>
      <c r="C151" s="51">
        <v>34</v>
      </c>
      <c r="D151" s="37">
        <v>8</v>
      </c>
      <c r="E151" s="37">
        <v>9</v>
      </c>
      <c r="F151" s="20">
        <v>8</v>
      </c>
      <c r="G151" s="38">
        <v>9</v>
      </c>
      <c r="H151" s="20">
        <v>35</v>
      </c>
      <c r="I151" s="20">
        <v>35</v>
      </c>
      <c r="J151" s="20">
        <v>36</v>
      </c>
      <c r="K151" s="14">
        <f t="shared" si="22"/>
        <v>34</v>
      </c>
      <c r="L151" s="18"/>
    </row>
    <row r="152" spans="1:12" ht="22.5" customHeight="1" x14ac:dyDescent="0.25">
      <c r="A152" s="61" t="s">
        <v>321</v>
      </c>
      <c r="B152" s="62"/>
      <c r="C152" s="39">
        <f>+C153+C154</f>
        <v>679</v>
      </c>
      <c r="D152" s="39">
        <f t="shared" ref="D152:J152" si="27">+D153+D154</f>
        <v>198</v>
      </c>
      <c r="E152" s="39">
        <f t="shared" si="27"/>
        <v>174</v>
      </c>
      <c r="F152" s="39">
        <f t="shared" si="27"/>
        <v>174</v>
      </c>
      <c r="G152" s="39">
        <f t="shared" si="27"/>
        <v>133</v>
      </c>
      <c r="H152" s="39">
        <f t="shared" si="27"/>
        <v>706</v>
      </c>
      <c r="I152" s="39">
        <f t="shared" si="27"/>
        <v>726</v>
      </c>
      <c r="J152" s="39">
        <f t="shared" si="27"/>
        <v>745</v>
      </c>
      <c r="K152" s="14">
        <f t="shared" si="22"/>
        <v>679</v>
      </c>
      <c r="L152" s="18"/>
    </row>
    <row r="153" spans="1:12" ht="15.75" customHeight="1" x14ac:dyDescent="0.25">
      <c r="A153" s="22" t="s">
        <v>157</v>
      </c>
      <c r="B153" s="62"/>
      <c r="C153" s="51">
        <v>645</v>
      </c>
      <c r="D153" s="37">
        <v>190</v>
      </c>
      <c r="E153" s="37">
        <v>165</v>
      </c>
      <c r="F153" s="20">
        <v>166</v>
      </c>
      <c r="G153" s="38">
        <v>124</v>
      </c>
      <c r="H153" s="20">
        <v>671</v>
      </c>
      <c r="I153" s="20">
        <v>690</v>
      </c>
      <c r="J153" s="20">
        <v>708</v>
      </c>
      <c r="K153" s="14">
        <f t="shared" si="22"/>
        <v>645</v>
      </c>
      <c r="L153" s="18"/>
    </row>
    <row r="154" spans="1:12" ht="15" customHeight="1" x14ac:dyDescent="0.25">
      <c r="A154" s="22" t="s">
        <v>159</v>
      </c>
      <c r="B154" s="62"/>
      <c r="C154" s="51">
        <v>34</v>
      </c>
      <c r="D154" s="37">
        <v>8</v>
      </c>
      <c r="E154" s="37">
        <v>9</v>
      </c>
      <c r="F154" s="37">
        <v>8</v>
      </c>
      <c r="G154" s="63">
        <v>9</v>
      </c>
      <c r="H154" s="20">
        <v>35</v>
      </c>
      <c r="I154" s="20">
        <v>36</v>
      </c>
      <c r="J154" s="20">
        <v>37</v>
      </c>
      <c r="K154" s="14">
        <f t="shared" si="22"/>
        <v>34</v>
      </c>
      <c r="L154" s="18"/>
    </row>
    <row r="155" spans="1:12" ht="15.75" x14ac:dyDescent="0.25">
      <c r="A155" s="34" t="s">
        <v>258</v>
      </c>
      <c r="B155" s="64" t="s">
        <v>80</v>
      </c>
      <c r="C155" s="30">
        <f>+C156+C157</f>
        <v>215</v>
      </c>
      <c r="D155" s="30">
        <f t="shared" ref="D155:G155" si="28">+D156+D157</f>
        <v>70</v>
      </c>
      <c r="E155" s="30">
        <f t="shared" si="28"/>
        <v>70</v>
      </c>
      <c r="F155" s="30">
        <f t="shared" si="28"/>
        <v>50</v>
      </c>
      <c r="G155" s="30">
        <f t="shared" si="28"/>
        <v>25</v>
      </c>
      <c r="H155" s="30">
        <f t="shared" ref="H155:J155" si="29">+H156+H157</f>
        <v>775</v>
      </c>
      <c r="I155" s="30">
        <f t="shared" si="29"/>
        <v>775</v>
      </c>
      <c r="J155" s="30">
        <f t="shared" si="29"/>
        <v>775</v>
      </c>
      <c r="K155" s="14">
        <f t="shared" si="22"/>
        <v>215</v>
      </c>
      <c r="L155" s="18"/>
    </row>
    <row r="156" spans="1:12" ht="15.75" x14ac:dyDescent="0.25">
      <c r="A156" s="65" t="s">
        <v>198</v>
      </c>
      <c r="B156" s="66" t="s">
        <v>197</v>
      </c>
      <c r="C156" s="51">
        <v>180</v>
      </c>
      <c r="D156" s="51">
        <v>60</v>
      </c>
      <c r="E156" s="51">
        <v>60</v>
      </c>
      <c r="F156" s="51">
        <v>40</v>
      </c>
      <c r="G156" s="51">
        <v>20</v>
      </c>
      <c r="H156" s="51">
        <f>H13</f>
        <v>740</v>
      </c>
      <c r="I156" s="51">
        <f>I13</f>
        <v>740</v>
      </c>
      <c r="J156" s="51">
        <f>J13</f>
        <v>740</v>
      </c>
      <c r="K156" s="14">
        <f t="shared" si="22"/>
        <v>180</v>
      </c>
      <c r="L156" s="18"/>
    </row>
    <row r="157" spans="1:12" ht="15.75" x14ac:dyDescent="0.25">
      <c r="A157" s="65" t="s">
        <v>182</v>
      </c>
      <c r="B157" s="66" t="s">
        <v>173</v>
      </c>
      <c r="C157" s="51">
        <f t="shared" ref="C157:J157" si="30">C10</f>
        <v>35</v>
      </c>
      <c r="D157" s="51">
        <f t="shared" si="30"/>
        <v>10</v>
      </c>
      <c r="E157" s="51">
        <f t="shared" si="30"/>
        <v>10</v>
      </c>
      <c r="F157" s="51">
        <f t="shared" si="30"/>
        <v>10</v>
      </c>
      <c r="G157" s="51">
        <f t="shared" si="30"/>
        <v>5</v>
      </c>
      <c r="H157" s="51">
        <f t="shared" si="30"/>
        <v>35</v>
      </c>
      <c r="I157" s="51">
        <f t="shared" si="30"/>
        <v>35</v>
      </c>
      <c r="J157" s="51">
        <f t="shared" si="30"/>
        <v>35</v>
      </c>
      <c r="K157" s="14">
        <f t="shared" si="22"/>
        <v>35</v>
      </c>
      <c r="L157" s="18"/>
    </row>
    <row r="158" spans="1:12" ht="15.75" x14ac:dyDescent="0.25">
      <c r="A158" s="79" t="s">
        <v>262</v>
      </c>
      <c r="B158" s="100" t="s">
        <v>261</v>
      </c>
      <c r="C158" s="101">
        <f>+C159+C160+C161+C162+C163+C164+C165+C166+C167</f>
        <v>999</v>
      </c>
      <c r="D158" s="101">
        <f t="shared" ref="D158:K158" si="31">+D159+D160+D161+D162+D163+D164+D165+D166+D167</f>
        <v>999</v>
      </c>
      <c r="E158" s="101">
        <f t="shared" si="31"/>
        <v>0</v>
      </c>
      <c r="F158" s="101">
        <f t="shared" si="31"/>
        <v>0</v>
      </c>
      <c r="G158" s="101">
        <f t="shared" si="31"/>
        <v>0</v>
      </c>
      <c r="H158" s="101" t="s">
        <v>349</v>
      </c>
      <c r="I158" s="101" t="s">
        <v>349</v>
      </c>
      <c r="J158" s="101" t="s">
        <v>349</v>
      </c>
      <c r="K158" s="101">
        <f t="shared" si="31"/>
        <v>999</v>
      </c>
      <c r="L158" s="18"/>
    </row>
    <row r="159" spans="1:12" ht="31.5" x14ac:dyDescent="0.25">
      <c r="A159" s="22" t="s">
        <v>366</v>
      </c>
      <c r="B159" s="58"/>
      <c r="C159" s="37">
        <v>4</v>
      </c>
      <c r="D159" s="37">
        <v>4</v>
      </c>
      <c r="E159" s="20">
        <v>0</v>
      </c>
      <c r="F159" s="20">
        <v>0</v>
      </c>
      <c r="G159" s="38">
        <v>0</v>
      </c>
      <c r="H159" s="20" t="s">
        <v>297</v>
      </c>
      <c r="I159" s="20" t="s">
        <v>297</v>
      </c>
      <c r="J159" s="20" t="s">
        <v>297</v>
      </c>
      <c r="K159" s="14">
        <f t="shared" si="22"/>
        <v>4</v>
      </c>
      <c r="L159" s="18"/>
    </row>
    <row r="160" spans="1:12" ht="15.75" x14ac:dyDescent="0.25">
      <c r="A160" s="110" t="s">
        <v>350</v>
      </c>
      <c r="B160" s="66"/>
      <c r="C160" s="73">
        <v>8</v>
      </c>
      <c r="D160" s="73">
        <v>8</v>
      </c>
      <c r="E160" s="40">
        <v>0</v>
      </c>
      <c r="F160" s="40">
        <v>0</v>
      </c>
      <c r="G160" s="74">
        <v>0</v>
      </c>
      <c r="H160" s="71" t="s">
        <v>297</v>
      </c>
      <c r="I160" s="71" t="s">
        <v>297</v>
      </c>
      <c r="J160" s="71" t="s">
        <v>297</v>
      </c>
      <c r="K160" s="14">
        <f t="shared" si="22"/>
        <v>8</v>
      </c>
      <c r="L160" s="18"/>
    </row>
    <row r="161" spans="1:12" ht="15.75" x14ac:dyDescent="0.25">
      <c r="A161" s="110" t="s">
        <v>352</v>
      </c>
      <c r="B161" s="66"/>
      <c r="C161" s="73">
        <v>40</v>
      </c>
      <c r="D161" s="73">
        <v>40</v>
      </c>
      <c r="E161" s="40">
        <v>0</v>
      </c>
      <c r="F161" s="40">
        <v>0</v>
      </c>
      <c r="G161" s="74">
        <v>0</v>
      </c>
      <c r="H161" s="20" t="s">
        <v>297</v>
      </c>
      <c r="I161" s="20" t="s">
        <v>297</v>
      </c>
      <c r="J161" s="20" t="s">
        <v>297</v>
      </c>
      <c r="K161" s="14">
        <f t="shared" si="22"/>
        <v>40</v>
      </c>
      <c r="L161" s="18"/>
    </row>
    <row r="162" spans="1:12" ht="19.5" customHeight="1" x14ac:dyDescent="0.25">
      <c r="A162" s="65" t="s">
        <v>348</v>
      </c>
      <c r="B162" s="66"/>
      <c r="C162" s="73">
        <v>200</v>
      </c>
      <c r="D162" s="73">
        <v>200</v>
      </c>
      <c r="E162" s="40">
        <v>0</v>
      </c>
      <c r="F162" s="40">
        <v>0</v>
      </c>
      <c r="G162" s="74">
        <v>0</v>
      </c>
      <c r="H162" s="40" t="s">
        <v>297</v>
      </c>
      <c r="I162" s="40" t="s">
        <v>297</v>
      </c>
      <c r="J162" s="40" t="s">
        <v>297</v>
      </c>
      <c r="K162" s="14">
        <f t="shared" si="22"/>
        <v>200</v>
      </c>
      <c r="L162" s="18"/>
    </row>
    <row r="163" spans="1:12" ht="15.75" x14ac:dyDescent="0.25">
      <c r="A163" s="23" t="s">
        <v>351</v>
      </c>
      <c r="B163" s="44"/>
      <c r="C163" s="37">
        <v>200</v>
      </c>
      <c r="D163" s="37">
        <v>200</v>
      </c>
      <c r="E163" s="20">
        <v>0</v>
      </c>
      <c r="F163" s="20">
        <v>0</v>
      </c>
      <c r="G163" s="38">
        <v>0</v>
      </c>
      <c r="H163" s="20"/>
      <c r="I163" s="20"/>
      <c r="J163" s="20"/>
      <c r="K163" s="14">
        <f t="shared" si="22"/>
        <v>200</v>
      </c>
      <c r="L163" s="18"/>
    </row>
    <row r="164" spans="1:12" ht="15.75" x14ac:dyDescent="0.25">
      <c r="A164" s="23" t="s">
        <v>272</v>
      </c>
      <c r="B164" s="44"/>
      <c r="C164" s="37">
        <v>494</v>
      </c>
      <c r="D164" s="37">
        <v>494</v>
      </c>
      <c r="E164" s="20">
        <v>0</v>
      </c>
      <c r="F164" s="20">
        <v>0</v>
      </c>
      <c r="G164" s="38">
        <v>0</v>
      </c>
      <c r="H164" s="20"/>
      <c r="I164" s="20"/>
      <c r="J164" s="20"/>
      <c r="K164" s="14">
        <f t="shared" si="22"/>
        <v>494</v>
      </c>
      <c r="L164" s="18"/>
    </row>
    <row r="165" spans="1:12" ht="27" customHeight="1" x14ac:dyDescent="0.25">
      <c r="A165" s="22" t="s">
        <v>266</v>
      </c>
      <c r="B165" s="58"/>
      <c r="C165" s="37">
        <v>8</v>
      </c>
      <c r="D165" s="37">
        <v>8</v>
      </c>
      <c r="E165" s="20">
        <v>0</v>
      </c>
      <c r="F165" s="20">
        <v>0</v>
      </c>
      <c r="G165" s="38">
        <v>0</v>
      </c>
      <c r="H165" s="20" t="s">
        <v>297</v>
      </c>
      <c r="I165" s="20" t="s">
        <v>297</v>
      </c>
      <c r="J165" s="20" t="s">
        <v>297</v>
      </c>
      <c r="K165" s="14">
        <f t="shared" si="22"/>
        <v>8</v>
      </c>
      <c r="L165" s="18"/>
    </row>
    <row r="166" spans="1:12" ht="15.75" x14ac:dyDescent="0.25">
      <c r="A166" s="68" t="s">
        <v>267</v>
      </c>
      <c r="B166" s="69"/>
      <c r="C166" s="70">
        <v>40</v>
      </c>
      <c r="D166" s="70">
        <v>40</v>
      </c>
      <c r="E166" s="71">
        <v>0</v>
      </c>
      <c r="F166" s="71">
        <v>0</v>
      </c>
      <c r="G166" s="72">
        <v>0</v>
      </c>
      <c r="H166" s="71" t="s">
        <v>297</v>
      </c>
      <c r="I166" s="71" t="s">
        <v>297</v>
      </c>
      <c r="J166" s="71" t="s">
        <v>297</v>
      </c>
      <c r="K166" s="14">
        <f t="shared" si="22"/>
        <v>40</v>
      </c>
      <c r="L166" s="18"/>
    </row>
    <row r="167" spans="1:12" ht="35.25" customHeight="1" x14ac:dyDescent="0.25">
      <c r="A167" s="22" t="s">
        <v>273</v>
      </c>
      <c r="B167" s="58"/>
      <c r="C167" s="37">
        <v>5</v>
      </c>
      <c r="D167" s="37">
        <v>5</v>
      </c>
      <c r="E167" s="20">
        <v>0</v>
      </c>
      <c r="F167" s="20">
        <v>0</v>
      </c>
      <c r="G167" s="38">
        <v>0</v>
      </c>
      <c r="H167" s="20" t="s">
        <v>297</v>
      </c>
      <c r="I167" s="20" t="s">
        <v>297</v>
      </c>
      <c r="J167" s="20" t="s">
        <v>297</v>
      </c>
      <c r="K167" s="14">
        <f t="shared" si="22"/>
        <v>5</v>
      </c>
      <c r="L167" s="18"/>
    </row>
    <row r="168" spans="1:12" ht="18.75" customHeight="1" x14ac:dyDescent="0.25">
      <c r="A168" s="76" t="s">
        <v>526</v>
      </c>
      <c r="B168" s="100" t="s">
        <v>530</v>
      </c>
      <c r="C168" s="83">
        <f>C169</f>
        <v>1246</v>
      </c>
      <c r="D168" s="83">
        <f t="shared" ref="D168:G168" si="32">D169</f>
        <v>1246</v>
      </c>
      <c r="E168" s="83">
        <f t="shared" si="32"/>
        <v>0</v>
      </c>
      <c r="F168" s="83">
        <f t="shared" si="32"/>
        <v>0</v>
      </c>
      <c r="G168" s="83">
        <f t="shared" si="32"/>
        <v>0</v>
      </c>
      <c r="H168" s="20"/>
      <c r="I168" s="20"/>
      <c r="J168" s="20"/>
      <c r="K168" s="14"/>
      <c r="L168" s="18"/>
    </row>
    <row r="169" spans="1:12" ht="18.75" customHeight="1" x14ac:dyDescent="0.25">
      <c r="A169" s="22" t="s">
        <v>527</v>
      </c>
      <c r="B169" s="58"/>
      <c r="C169" s="73">
        <v>1246</v>
      </c>
      <c r="D169" s="73">
        <v>1246</v>
      </c>
      <c r="E169" s="40">
        <v>0</v>
      </c>
      <c r="F169" s="40">
        <v>0</v>
      </c>
      <c r="G169" s="74">
        <v>0</v>
      </c>
      <c r="H169" s="20"/>
      <c r="I169" s="20"/>
      <c r="J169" s="20"/>
      <c r="K169" s="14"/>
      <c r="L169" s="18"/>
    </row>
    <row r="170" spans="1:12" ht="18" customHeight="1" x14ac:dyDescent="0.25">
      <c r="A170" s="28" t="s">
        <v>13</v>
      </c>
      <c r="B170" s="21" t="s">
        <v>367</v>
      </c>
      <c r="C170" s="83">
        <f>+C171+C175+C176+C177+C174+C172+C173</f>
        <v>758</v>
      </c>
      <c r="D170" s="83">
        <f t="shared" ref="D170:G170" si="33">+D171+D175+D176+D177+D174+D172+D173</f>
        <v>560</v>
      </c>
      <c r="E170" s="83">
        <f t="shared" si="33"/>
        <v>198</v>
      </c>
      <c r="F170" s="83">
        <f t="shared" si="33"/>
        <v>0</v>
      </c>
      <c r="G170" s="83">
        <f t="shared" si="33"/>
        <v>0</v>
      </c>
      <c r="H170" s="20" t="s">
        <v>297</v>
      </c>
      <c r="I170" s="20" t="s">
        <v>297</v>
      </c>
      <c r="J170" s="20" t="s">
        <v>297</v>
      </c>
      <c r="K170" s="14">
        <f t="shared" si="22"/>
        <v>758</v>
      </c>
      <c r="L170" s="18"/>
    </row>
    <row r="171" spans="1:12" ht="35.25" customHeight="1" x14ac:dyDescent="0.25">
      <c r="A171" s="23" t="s">
        <v>343</v>
      </c>
      <c r="B171" s="58"/>
      <c r="C171" s="73">
        <v>173</v>
      </c>
      <c r="D171" s="73">
        <v>173</v>
      </c>
      <c r="E171" s="40">
        <v>0</v>
      </c>
      <c r="F171" s="40">
        <v>0</v>
      </c>
      <c r="G171" s="74">
        <v>0</v>
      </c>
      <c r="H171" s="20" t="s">
        <v>297</v>
      </c>
      <c r="I171" s="20" t="s">
        <v>297</v>
      </c>
      <c r="J171" s="20" t="s">
        <v>297</v>
      </c>
      <c r="K171" s="14">
        <f t="shared" si="22"/>
        <v>173</v>
      </c>
      <c r="L171" s="18"/>
    </row>
    <row r="172" spans="1:12" ht="19.5" customHeight="1" x14ac:dyDescent="0.25">
      <c r="A172" s="67" t="s">
        <v>456</v>
      </c>
      <c r="B172" s="66"/>
      <c r="C172" s="73">
        <v>148</v>
      </c>
      <c r="D172" s="73">
        <v>0</v>
      </c>
      <c r="E172" s="40">
        <v>148</v>
      </c>
      <c r="F172" s="40">
        <v>0</v>
      </c>
      <c r="G172" s="74">
        <v>0</v>
      </c>
      <c r="H172" s="20"/>
      <c r="I172" s="20"/>
      <c r="J172" s="20"/>
      <c r="K172" s="14">
        <f t="shared" si="22"/>
        <v>148</v>
      </c>
      <c r="L172" s="18"/>
    </row>
    <row r="173" spans="1:12" ht="19.5" customHeight="1" x14ac:dyDescent="0.25">
      <c r="A173" s="22" t="s">
        <v>266</v>
      </c>
      <c r="B173" s="66"/>
      <c r="C173" s="73">
        <v>3</v>
      </c>
      <c r="D173" s="73">
        <v>3</v>
      </c>
      <c r="E173" s="40"/>
      <c r="F173" s="40"/>
      <c r="G173" s="74"/>
      <c r="H173" s="20"/>
      <c r="I173" s="20"/>
      <c r="J173" s="20"/>
      <c r="K173" s="14"/>
      <c r="L173" s="18"/>
    </row>
    <row r="174" spans="1:12" ht="35.25" customHeight="1" x14ac:dyDescent="0.25">
      <c r="A174" s="125" t="s">
        <v>455</v>
      </c>
      <c r="B174" s="66"/>
      <c r="C174" s="73">
        <v>50</v>
      </c>
      <c r="D174" s="73">
        <v>0</v>
      </c>
      <c r="E174" s="40">
        <v>50</v>
      </c>
      <c r="F174" s="40"/>
      <c r="G174" s="74"/>
      <c r="H174" s="20"/>
      <c r="I174" s="20"/>
      <c r="J174" s="20"/>
      <c r="K174" s="14"/>
      <c r="L174" s="18"/>
    </row>
    <row r="175" spans="1:12" ht="35.25" customHeight="1" x14ac:dyDescent="0.25">
      <c r="A175" s="67" t="s">
        <v>344</v>
      </c>
      <c r="B175" s="58"/>
      <c r="C175" s="37">
        <v>67</v>
      </c>
      <c r="D175" s="37">
        <v>67</v>
      </c>
      <c r="E175" s="20">
        <v>0</v>
      </c>
      <c r="F175" s="20">
        <v>0</v>
      </c>
      <c r="G175" s="20"/>
      <c r="H175" s="20" t="s">
        <v>297</v>
      </c>
      <c r="I175" s="20" t="s">
        <v>297</v>
      </c>
      <c r="J175" s="20" t="s">
        <v>297</v>
      </c>
      <c r="K175" s="14">
        <f t="shared" si="22"/>
        <v>67</v>
      </c>
      <c r="L175" s="18"/>
    </row>
    <row r="176" spans="1:12" ht="31.5" x14ac:dyDescent="0.25">
      <c r="A176" s="23" t="s">
        <v>341</v>
      </c>
      <c r="B176" s="23"/>
      <c r="C176" s="37">
        <v>20</v>
      </c>
      <c r="D176" s="37">
        <v>20</v>
      </c>
      <c r="E176" s="20">
        <v>0</v>
      </c>
      <c r="F176" s="20">
        <v>0</v>
      </c>
      <c r="G176" s="38">
        <v>0</v>
      </c>
      <c r="H176" s="20" t="s">
        <v>297</v>
      </c>
      <c r="I176" s="20" t="s">
        <v>297</v>
      </c>
      <c r="J176" s="20" t="s">
        <v>297</v>
      </c>
      <c r="K176" s="14">
        <f t="shared" si="22"/>
        <v>20</v>
      </c>
      <c r="L176" s="18"/>
    </row>
    <row r="177" spans="1:12" ht="15.75" x14ac:dyDescent="0.25">
      <c r="A177" s="44" t="s">
        <v>373</v>
      </c>
      <c r="B177" s="44"/>
      <c r="C177" s="37">
        <v>297</v>
      </c>
      <c r="D177" s="37">
        <v>297</v>
      </c>
      <c r="E177" s="20">
        <v>0</v>
      </c>
      <c r="F177" s="20">
        <v>0</v>
      </c>
      <c r="G177" s="38">
        <v>0</v>
      </c>
      <c r="H177" s="20" t="s">
        <v>297</v>
      </c>
      <c r="I177" s="20" t="s">
        <v>297</v>
      </c>
      <c r="J177" s="20" t="s">
        <v>297</v>
      </c>
      <c r="K177" s="14">
        <f t="shared" si="22"/>
        <v>297</v>
      </c>
      <c r="L177" s="18"/>
    </row>
    <row r="178" spans="1:12" ht="15.75" x14ac:dyDescent="0.25">
      <c r="A178" s="28" t="s">
        <v>10</v>
      </c>
      <c r="B178" s="31" t="s">
        <v>82</v>
      </c>
      <c r="C178" s="30">
        <f>+C182+C180</f>
        <v>1972</v>
      </c>
      <c r="D178" s="30">
        <f t="shared" ref="D178:J178" si="34">+D182+D180</f>
        <v>500</v>
      </c>
      <c r="E178" s="30">
        <f t="shared" si="34"/>
        <v>500</v>
      </c>
      <c r="F178" s="30">
        <f t="shared" si="34"/>
        <v>500</v>
      </c>
      <c r="G178" s="30">
        <f t="shared" si="34"/>
        <v>472</v>
      </c>
      <c r="H178" s="30">
        <f t="shared" si="34"/>
        <v>1962</v>
      </c>
      <c r="I178" s="30">
        <f t="shared" si="34"/>
        <v>1962</v>
      </c>
      <c r="J178" s="30">
        <f t="shared" si="34"/>
        <v>1962</v>
      </c>
      <c r="K178" s="14">
        <f t="shared" si="22"/>
        <v>1972</v>
      </c>
      <c r="L178" s="18"/>
    </row>
    <row r="179" spans="1:12" ht="15.75" x14ac:dyDescent="0.25">
      <c r="A179" s="28" t="s">
        <v>148</v>
      </c>
      <c r="B179" s="31" t="s">
        <v>149</v>
      </c>
      <c r="C179" s="30">
        <f>C183</f>
        <v>1894</v>
      </c>
      <c r="D179" s="30">
        <f t="shared" ref="D179:G179" si="35">D183</f>
        <v>480</v>
      </c>
      <c r="E179" s="30">
        <f t="shared" si="35"/>
        <v>480</v>
      </c>
      <c r="F179" s="30">
        <f t="shared" si="35"/>
        <v>480</v>
      </c>
      <c r="G179" s="30">
        <f t="shared" si="35"/>
        <v>454</v>
      </c>
      <c r="H179" s="28">
        <v>1900</v>
      </c>
      <c r="I179" s="28">
        <v>1900</v>
      </c>
      <c r="J179" s="28">
        <v>1900</v>
      </c>
      <c r="K179" s="14">
        <f t="shared" si="22"/>
        <v>1894</v>
      </c>
      <c r="L179" s="18"/>
    </row>
    <row r="180" spans="1:12" ht="15.75" x14ac:dyDescent="0.25">
      <c r="A180" s="28" t="s">
        <v>287</v>
      </c>
      <c r="B180" s="31" t="s">
        <v>83</v>
      </c>
      <c r="C180" s="30">
        <f>+C181</f>
        <v>40</v>
      </c>
      <c r="D180" s="30">
        <f t="shared" ref="D180:G180" si="36">+D181</f>
        <v>10</v>
      </c>
      <c r="E180" s="30">
        <f t="shared" si="36"/>
        <v>10</v>
      </c>
      <c r="F180" s="30">
        <f t="shared" si="36"/>
        <v>10</v>
      </c>
      <c r="G180" s="30">
        <f t="shared" si="36"/>
        <v>10</v>
      </c>
      <c r="H180" s="28">
        <v>30</v>
      </c>
      <c r="I180" s="28">
        <v>30</v>
      </c>
      <c r="J180" s="28">
        <v>30</v>
      </c>
      <c r="K180" s="14">
        <f t="shared" si="22"/>
        <v>40</v>
      </c>
      <c r="L180" s="18"/>
    </row>
    <row r="181" spans="1:12" ht="15.75" x14ac:dyDescent="0.25">
      <c r="A181" s="20" t="s">
        <v>172</v>
      </c>
      <c r="B181" s="36" t="s">
        <v>150</v>
      </c>
      <c r="C181" s="37">
        <v>40</v>
      </c>
      <c r="D181" s="37">
        <v>10</v>
      </c>
      <c r="E181" s="37">
        <v>10</v>
      </c>
      <c r="F181" s="20">
        <v>10</v>
      </c>
      <c r="G181" s="38">
        <v>10</v>
      </c>
      <c r="H181" s="20">
        <v>30</v>
      </c>
      <c r="I181" s="20">
        <v>30</v>
      </c>
      <c r="J181" s="20">
        <v>30</v>
      </c>
      <c r="K181" s="14">
        <f t="shared" si="22"/>
        <v>40</v>
      </c>
      <c r="L181" s="18"/>
    </row>
    <row r="182" spans="1:12" ht="15.75" x14ac:dyDescent="0.25">
      <c r="A182" s="28" t="s">
        <v>147</v>
      </c>
      <c r="B182" s="31"/>
      <c r="C182" s="30">
        <f>+C183+C184</f>
        <v>1932</v>
      </c>
      <c r="D182" s="30">
        <f t="shared" ref="D182:J182" si="37">+D183+D184</f>
        <v>490</v>
      </c>
      <c r="E182" s="30">
        <f t="shared" si="37"/>
        <v>490</v>
      </c>
      <c r="F182" s="30">
        <f t="shared" si="37"/>
        <v>490</v>
      </c>
      <c r="G182" s="30">
        <f t="shared" si="37"/>
        <v>462</v>
      </c>
      <c r="H182" s="30">
        <f t="shared" si="37"/>
        <v>1932</v>
      </c>
      <c r="I182" s="30">
        <f t="shared" si="37"/>
        <v>1932</v>
      </c>
      <c r="J182" s="30">
        <f t="shared" si="37"/>
        <v>1932</v>
      </c>
      <c r="K182" s="14">
        <f t="shared" si="22"/>
        <v>1932</v>
      </c>
      <c r="L182" s="18"/>
    </row>
    <row r="183" spans="1:12" ht="15.75" x14ac:dyDescent="0.25">
      <c r="A183" s="20" t="s">
        <v>137</v>
      </c>
      <c r="B183" s="36" t="s">
        <v>149</v>
      </c>
      <c r="C183" s="37">
        <v>1894</v>
      </c>
      <c r="D183" s="37">
        <v>480</v>
      </c>
      <c r="E183" s="37">
        <v>480</v>
      </c>
      <c r="F183" s="20">
        <v>480</v>
      </c>
      <c r="G183" s="38">
        <v>454</v>
      </c>
      <c r="H183" s="20">
        <v>1894</v>
      </c>
      <c r="I183" s="20">
        <v>1894</v>
      </c>
      <c r="J183" s="20">
        <v>1894</v>
      </c>
      <c r="K183" s="14">
        <f t="shared" si="22"/>
        <v>1894</v>
      </c>
      <c r="L183" s="18"/>
    </row>
    <row r="184" spans="1:12" ht="15.75" x14ac:dyDescent="0.25">
      <c r="A184" s="40" t="s">
        <v>210</v>
      </c>
      <c r="B184" s="36" t="s">
        <v>215</v>
      </c>
      <c r="C184" s="37">
        <v>38</v>
      </c>
      <c r="D184" s="37">
        <v>10</v>
      </c>
      <c r="E184" s="37">
        <v>10</v>
      </c>
      <c r="F184" s="20">
        <v>10</v>
      </c>
      <c r="G184" s="38">
        <v>8</v>
      </c>
      <c r="H184" s="20">
        <v>38</v>
      </c>
      <c r="I184" s="20">
        <v>38</v>
      </c>
      <c r="J184" s="20">
        <v>38</v>
      </c>
      <c r="K184" s="14">
        <f t="shared" si="22"/>
        <v>38</v>
      </c>
      <c r="L184" s="18"/>
    </row>
    <row r="185" spans="1:12" ht="15.75" x14ac:dyDescent="0.25">
      <c r="A185" s="28" t="s">
        <v>223</v>
      </c>
      <c r="B185" s="31" t="s">
        <v>84</v>
      </c>
      <c r="C185" s="30">
        <f>+C186+C187+C188+C189+C190+C191</f>
        <v>14126</v>
      </c>
      <c r="D185" s="30">
        <f t="shared" ref="D185:J185" si="38">+D186+D187+D188+D189+D190+D191</f>
        <v>4298</v>
      </c>
      <c r="E185" s="30">
        <f t="shared" si="38"/>
        <v>4019</v>
      </c>
      <c r="F185" s="30">
        <f t="shared" si="38"/>
        <v>3291</v>
      </c>
      <c r="G185" s="30">
        <f t="shared" si="38"/>
        <v>2518</v>
      </c>
      <c r="H185" s="30">
        <f t="shared" si="38"/>
        <v>19000</v>
      </c>
      <c r="I185" s="30">
        <f t="shared" si="38"/>
        <v>13841</v>
      </c>
      <c r="J185" s="30">
        <f t="shared" si="38"/>
        <v>14250</v>
      </c>
      <c r="K185" s="14">
        <f t="shared" si="22"/>
        <v>14126</v>
      </c>
      <c r="L185" s="18"/>
    </row>
    <row r="186" spans="1:12" ht="15.75" x14ac:dyDescent="0.25">
      <c r="A186" s="28" t="s">
        <v>11</v>
      </c>
      <c r="B186" s="31" t="s">
        <v>85</v>
      </c>
      <c r="C186" s="30">
        <f>+C195+C228</f>
        <v>6466</v>
      </c>
      <c r="D186" s="30">
        <f>+D195+D228</f>
        <v>1638</v>
      </c>
      <c r="E186" s="30">
        <f>+E195+E228</f>
        <v>1677</v>
      </c>
      <c r="F186" s="30">
        <f>+F195+F228</f>
        <v>1579</v>
      </c>
      <c r="G186" s="30">
        <f>+G195+G228</f>
        <v>1572</v>
      </c>
      <c r="H186" s="30">
        <v>6450</v>
      </c>
      <c r="I186" s="30">
        <v>6500</v>
      </c>
      <c r="J186" s="30">
        <v>6550</v>
      </c>
      <c r="K186" s="14">
        <f t="shared" si="22"/>
        <v>6466</v>
      </c>
      <c r="L186" s="18"/>
    </row>
    <row r="187" spans="1:12" ht="15.75" x14ac:dyDescent="0.25">
      <c r="A187" s="28" t="s">
        <v>388</v>
      </c>
      <c r="B187" s="31" t="s">
        <v>86</v>
      </c>
      <c r="C187" s="30">
        <f>+C196+C200+C229+C232</f>
        <v>5591</v>
      </c>
      <c r="D187" s="30">
        <f>+D196+D200+D229+D232</f>
        <v>1590</v>
      </c>
      <c r="E187" s="30">
        <f>+E196+E200+E229+E232</f>
        <v>1620</v>
      </c>
      <c r="F187" s="30">
        <f>+F196+F200+F229+F232</f>
        <v>1451</v>
      </c>
      <c r="G187" s="30">
        <f>+G196+G200+G229+G232</f>
        <v>930</v>
      </c>
      <c r="H187" s="30">
        <v>4000</v>
      </c>
      <c r="I187" s="30">
        <v>4200</v>
      </c>
      <c r="J187" s="30">
        <v>4300</v>
      </c>
      <c r="K187" s="14">
        <f t="shared" si="22"/>
        <v>5591</v>
      </c>
      <c r="L187" s="18"/>
    </row>
    <row r="188" spans="1:12" ht="15.75" x14ac:dyDescent="0.25">
      <c r="A188" s="34" t="s">
        <v>205</v>
      </c>
      <c r="B188" s="31" t="s">
        <v>207</v>
      </c>
      <c r="C188" s="30">
        <f>C197</f>
        <v>60</v>
      </c>
      <c r="D188" s="30">
        <f t="shared" ref="D188:G188" si="39">D197</f>
        <v>20</v>
      </c>
      <c r="E188" s="30">
        <f t="shared" si="39"/>
        <v>15</v>
      </c>
      <c r="F188" s="30">
        <f t="shared" si="39"/>
        <v>15</v>
      </c>
      <c r="G188" s="30">
        <f t="shared" si="39"/>
        <v>10</v>
      </c>
      <c r="H188" s="30">
        <v>50</v>
      </c>
      <c r="I188" s="30">
        <v>60</v>
      </c>
      <c r="J188" s="30">
        <v>100</v>
      </c>
      <c r="K188" s="14">
        <f t="shared" si="22"/>
        <v>60</v>
      </c>
      <c r="L188" s="18"/>
    </row>
    <row r="189" spans="1:12" ht="15.75" x14ac:dyDescent="0.25">
      <c r="A189" s="28" t="s">
        <v>387</v>
      </c>
      <c r="B189" s="31" t="s">
        <v>87</v>
      </c>
      <c r="C189" s="30">
        <f>+C192+C231</f>
        <v>500</v>
      </c>
      <c r="D189" s="30">
        <f>+D192+D231</f>
        <v>200</v>
      </c>
      <c r="E189" s="30">
        <f>+E192+E231</f>
        <v>300</v>
      </c>
      <c r="F189" s="30">
        <f>+F192+F231</f>
        <v>0</v>
      </c>
      <c r="G189" s="30">
        <f>+G192+G231</f>
        <v>0</v>
      </c>
      <c r="H189" s="30">
        <f>+H192+H232</f>
        <v>500</v>
      </c>
      <c r="I189" s="30">
        <f>+I192+I232</f>
        <v>500</v>
      </c>
      <c r="J189" s="30">
        <f>+J192+J232</f>
        <v>500</v>
      </c>
      <c r="K189" s="14">
        <f t="shared" si="22"/>
        <v>500</v>
      </c>
      <c r="L189" s="18"/>
    </row>
    <row r="190" spans="1:12" ht="15.75" x14ac:dyDescent="0.25">
      <c r="A190" s="28" t="s">
        <v>13</v>
      </c>
      <c r="B190" s="31" t="s">
        <v>88</v>
      </c>
      <c r="C190" s="30">
        <f>+C198+C215+C230+C250</f>
        <v>1254</v>
      </c>
      <c r="D190" s="30">
        <f>+D198+D215+D230+D250</f>
        <v>595</v>
      </c>
      <c r="E190" s="30">
        <f>+E198+E215+E230+E250</f>
        <v>407</v>
      </c>
      <c r="F190" s="30">
        <f>+F198+F215+F230+F250</f>
        <v>246</v>
      </c>
      <c r="G190" s="30">
        <f>+G198+G215+G230+G250</f>
        <v>6</v>
      </c>
      <c r="H190" s="30">
        <v>8000</v>
      </c>
      <c r="I190" s="30">
        <v>2081</v>
      </c>
      <c r="J190" s="30">
        <v>2300</v>
      </c>
      <c r="K190" s="14">
        <f t="shared" si="22"/>
        <v>1254</v>
      </c>
      <c r="L190" s="18"/>
    </row>
    <row r="191" spans="1:12" ht="15.75" x14ac:dyDescent="0.25">
      <c r="A191" s="61" t="s">
        <v>299</v>
      </c>
      <c r="B191" s="75" t="s">
        <v>263</v>
      </c>
      <c r="C191" s="30">
        <f>C258</f>
        <v>255</v>
      </c>
      <c r="D191" s="30">
        <f t="shared" ref="D191:J191" si="40">D258</f>
        <v>255</v>
      </c>
      <c r="E191" s="30">
        <f t="shared" si="40"/>
        <v>0</v>
      </c>
      <c r="F191" s="30">
        <f t="shared" si="40"/>
        <v>0</v>
      </c>
      <c r="G191" s="30">
        <f t="shared" si="40"/>
        <v>0</v>
      </c>
      <c r="H191" s="30">
        <f t="shared" si="40"/>
        <v>0</v>
      </c>
      <c r="I191" s="30">
        <f t="shared" si="40"/>
        <v>500</v>
      </c>
      <c r="J191" s="30">
        <f t="shared" si="40"/>
        <v>500</v>
      </c>
      <c r="K191" s="14">
        <f t="shared" si="22"/>
        <v>255</v>
      </c>
      <c r="L191" s="18"/>
    </row>
    <row r="192" spans="1:12" ht="15.75" x14ac:dyDescent="0.25">
      <c r="A192" s="28" t="s">
        <v>92</v>
      </c>
      <c r="B192" s="31" t="s">
        <v>91</v>
      </c>
      <c r="C192" s="30">
        <f>C193</f>
        <v>200</v>
      </c>
      <c r="D192" s="30">
        <f t="shared" ref="D192:G192" si="41">D193</f>
        <v>100</v>
      </c>
      <c r="E192" s="30">
        <f t="shared" si="41"/>
        <v>100</v>
      </c>
      <c r="F192" s="30">
        <f t="shared" si="41"/>
        <v>0</v>
      </c>
      <c r="G192" s="30">
        <f t="shared" si="41"/>
        <v>0</v>
      </c>
      <c r="H192" s="30">
        <f>H193</f>
        <v>0</v>
      </c>
      <c r="I192" s="30">
        <f t="shared" ref="I192:J192" si="42">I193</f>
        <v>0</v>
      </c>
      <c r="J192" s="30">
        <f t="shared" si="42"/>
        <v>0</v>
      </c>
      <c r="K192" s="14">
        <f t="shared" si="22"/>
        <v>200</v>
      </c>
      <c r="L192" s="18"/>
    </row>
    <row r="193" spans="1:12" ht="15.75" x14ac:dyDescent="0.25">
      <c r="A193" s="20" t="s">
        <v>347</v>
      </c>
      <c r="B193" s="58" t="s">
        <v>89</v>
      </c>
      <c r="C193" s="37">
        <v>200</v>
      </c>
      <c r="D193" s="37">
        <v>100</v>
      </c>
      <c r="E193" s="37">
        <v>100</v>
      </c>
      <c r="F193" s="20">
        <v>0</v>
      </c>
      <c r="G193" s="38">
        <v>0</v>
      </c>
      <c r="H193" s="20">
        <v>0</v>
      </c>
      <c r="I193" s="20">
        <v>0</v>
      </c>
      <c r="J193" s="20">
        <v>0</v>
      </c>
      <c r="K193" s="14">
        <f t="shared" si="22"/>
        <v>200</v>
      </c>
      <c r="L193" s="18"/>
    </row>
    <row r="194" spans="1:12" ht="15.75" x14ac:dyDescent="0.25">
      <c r="A194" s="28" t="s">
        <v>93</v>
      </c>
      <c r="B194" s="21" t="s">
        <v>90</v>
      </c>
      <c r="C194" s="30">
        <f>+C195+C196+C198+C197</f>
        <v>6929</v>
      </c>
      <c r="D194" s="30">
        <f t="shared" ref="D194:G194" si="43">+D195+D196+D198+D197</f>
        <v>1873</v>
      </c>
      <c r="E194" s="30">
        <f t="shared" si="43"/>
        <v>1844</v>
      </c>
      <c r="F194" s="30">
        <f t="shared" si="43"/>
        <v>1722</v>
      </c>
      <c r="G194" s="30">
        <f t="shared" si="43"/>
        <v>1490</v>
      </c>
      <c r="H194" s="30">
        <v>8000</v>
      </c>
      <c r="I194" s="30">
        <v>8500</v>
      </c>
      <c r="J194" s="30">
        <v>7260</v>
      </c>
      <c r="K194" s="14">
        <f t="shared" si="22"/>
        <v>6929</v>
      </c>
      <c r="L194" s="18"/>
    </row>
    <row r="195" spans="1:12" ht="15.75" x14ac:dyDescent="0.25">
      <c r="A195" s="20" t="s">
        <v>11</v>
      </c>
      <c r="B195" s="36" t="s">
        <v>85</v>
      </c>
      <c r="C195" s="37">
        <v>4218</v>
      </c>
      <c r="D195" s="37">
        <v>1031</v>
      </c>
      <c r="E195" s="37">
        <v>1127</v>
      </c>
      <c r="F195" s="20">
        <v>1030</v>
      </c>
      <c r="G195" s="38">
        <v>1030</v>
      </c>
      <c r="H195" s="20" t="s">
        <v>297</v>
      </c>
      <c r="I195" s="20" t="s">
        <v>297</v>
      </c>
      <c r="J195" s="20" t="s">
        <v>297</v>
      </c>
      <c r="K195" s="14">
        <f t="shared" si="22"/>
        <v>4218</v>
      </c>
      <c r="L195" s="18"/>
    </row>
    <row r="196" spans="1:12" ht="15.75" x14ac:dyDescent="0.25">
      <c r="A196" s="20" t="s">
        <v>12</v>
      </c>
      <c r="B196" s="36" t="s">
        <v>86</v>
      </c>
      <c r="C196" s="37">
        <v>2291</v>
      </c>
      <c r="D196" s="37">
        <v>562</v>
      </c>
      <c r="E196" s="37">
        <v>652</v>
      </c>
      <c r="F196" s="20">
        <v>627</v>
      </c>
      <c r="G196" s="38">
        <v>450</v>
      </c>
      <c r="H196" s="20" t="s">
        <v>297</v>
      </c>
      <c r="I196" s="20" t="s">
        <v>297</v>
      </c>
      <c r="J196" s="20" t="s">
        <v>297</v>
      </c>
      <c r="K196" s="14">
        <f t="shared" si="22"/>
        <v>2291</v>
      </c>
      <c r="L196" s="18"/>
    </row>
    <row r="197" spans="1:12" ht="15.75" x14ac:dyDescent="0.25">
      <c r="A197" s="40" t="s">
        <v>205</v>
      </c>
      <c r="B197" s="36" t="s">
        <v>207</v>
      </c>
      <c r="C197" s="37">
        <v>60</v>
      </c>
      <c r="D197" s="37">
        <v>20</v>
      </c>
      <c r="E197" s="37">
        <v>15</v>
      </c>
      <c r="F197" s="20">
        <v>15</v>
      </c>
      <c r="G197" s="38">
        <v>10</v>
      </c>
      <c r="H197" s="20" t="s">
        <v>297</v>
      </c>
      <c r="I197" s="20" t="s">
        <v>297</v>
      </c>
      <c r="J197" s="20" t="s">
        <v>297</v>
      </c>
      <c r="K197" s="14">
        <f t="shared" si="22"/>
        <v>60</v>
      </c>
      <c r="L197" s="18"/>
    </row>
    <row r="198" spans="1:12" ht="15.75" x14ac:dyDescent="0.25">
      <c r="A198" s="20" t="s">
        <v>219</v>
      </c>
      <c r="B198" s="36" t="s">
        <v>88</v>
      </c>
      <c r="C198" s="37">
        <v>360</v>
      </c>
      <c r="D198" s="37">
        <v>260</v>
      </c>
      <c r="E198" s="37">
        <v>50</v>
      </c>
      <c r="F198" s="20">
        <v>50</v>
      </c>
      <c r="G198" s="38">
        <v>0</v>
      </c>
      <c r="H198" s="20" t="s">
        <v>297</v>
      </c>
      <c r="I198" s="20" t="s">
        <v>297</v>
      </c>
      <c r="J198" s="20" t="s">
        <v>297</v>
      </c>
      <c r="K198" s="14">
        <f t="shared" si="22"/>
        <v>360</v>
      </c>
      <c r="L198" s="18"/>
    </row>
    <row r="199" spans="1:12" ht="15.75" x14ac:dyDescent="0.25">
      <c r="A199" s="28" t="s">
        <v>94</v>
      </c>
      <c r="B199" s="21" t="s">
        <v>90</v>
      </c>
      <c r="C199" s="30">
        <f t="shared" ref="C199:J199" si="44">+C200+C215</f>
        <v>1071</v>
      </c>
      <c r="D199" s="30">
        <f t="shared" si="44"/>
        <v>208</v>
      </c>
      <c r="E199" s="30">
        <f t="shared" si="44"/>
        <v>809</v>
      </c>
      <c r="F199" s="30">
        <f t="shared" si="44"/>
        <v>54</v>
      </c>
      <c r="G199" s="30">
        <f t="shared" si="44"/>
        <v>0</v>
      </c>
      <c r="H199" s="30">
        <f t="shared" si="44"/>
        <v>1300</v>
      </c>
      <c r="I199" s="30">
        <f t="shared" si="44"/>
        <v>1300</v>
      </c>
      <c r="J199" s="30">
        <f t="shared" si="44"/>
        <v>1300</v>
      </c>
      <c r="K199" s="14">
        <f t="shared" si="22"/>
        <v>1071</v>
      </c>
      <c r="L199" s="18"/>
    </row>
    <row r="200" spans="1:12" ht="15.75" x14ac:dyDescent="0.25">
      <c r="A200" s="28" t="s">
        <v>9</v>
      </c>
      <c r="B200" s="21"/>
      <c r="C200" s="29">
        <f>+C201+C202+C203+C204+C205+C206+C207+C208+C209+C210+C211+C212+C213+C214</f>
        <v>690</v>
      </c>
      <c r="D200" s="29">
        <f t="shared" ref="D200:G200" si="45">+D201+D202+D203+D204+D205+D206+D207+D208+D209+D210+D211+D212+D213+D214</f>
        <v>178</v>
      </c>
      <c r="E200" s="29">
        <f t="shared" si="45"/>
        <v>458</v>
      </c>
      <c r="F200" s="29">
        <f t="shared" si="45"/>
        <v>54</v>
      </c>
      <c r="G200" s="29">
        <f t="shared" si="45"/>
        <v>0</v>
      </c>
      <c r="H200" s="28">
        <v>800</v>
      </c>
      <c r="I200" s="28">
        <v>800</v>
      </c>
      <c r="J200" s="28">
        <v>800</v>
      </c>
      <c r="K200" s="14">
        <f t="shared" si="22"/>
        <v>690</v>
      </c>
      <c r="L200" s="18"/>
    </row>
    <row r="201" spans="1:12" ht="15.75" x14ac:dyDescent="0.25">
      <c r="A201" s="22" t="s">
        <v>245</v>
      </c>
      <c r="B201" s="58"/>
      <c r="C201" s="37">
        <v>10</v>
      </c>
      <c r="D201" s="37">
        <v>3</v>
      </c>
      <c r="E201" s="37">
        <v>3</v>
      </c>
      <c r="F201" s="37">
        <v>4</v>
      </c>
      <c r="G201" s="37">
        <v>0</v>
      </c>
      <c r="H201" s="71" t="s">
        <v>297</v>
      </c>
      <c r="I201" s="71" t="s">
        <v>297</v>
      </c>
      <c r="J201" s="71" t="s">
        <v>297</v>
      </c>
      <c r="K201" s="14">
        <f t="shared" si="22"/>
        <v>10</v>
      </c>
      <c r="L201" s="18"/>
    </row>
    <row r="202" spans="1:12" ht="15.75" x14ac:dyDescent="0.25">
      <c r="A202" s="22" t="s">
        <v>460</v>
      </c>
      <c r="B202" s="58"/>
      <c r="C202" s="37">
        <v>300</v>
      </c>
      <c r="D202" s="37">
        <v>100</v>
      </c>
      <c r="E202" s="37">
        <v>200</v>
      </c>
      <c r="F202" s="37">
        <v>0</v>
      </c>
      <c r="G202" s="37">
        <v>0</v>
      </c>
      <c r="H202" s="20" t="s">
        <v>297</v>
      </c>
      <c r="I202" s="20" t="s">
        <v>297</v>
      </c>
      <c r="J202" s="20" t="s">
        <v>297</v>
      </c>
      <c r="K202" s="14">
        <f t="shared" si="22"/>
        <v>300</v>
      </c>
      <c r="L202" s="18"/>
    </row>
    <row r="203" spans="1:12" ht="15.75" x14ac:dyDescent="0.25">
      <c r="A203" s="22" t="s">
        <v>235</v>
      </c>
      <c r="B203" s="58"/>
      <c r="C203" s="37">
        <v>20</v>
      </c>
      <c r="D203" s="37">
        <v>0</v>
      </c>
      <c r="E203" s="37">
        <v>20</v>
      </c>
      <c r="F203" s="37">
        <v>0</v>
      </c>
      <c r="G203" s="37">
        <v>0</v>
      </c>
      <c r="H203" s="20" t="s">
        <v>297</v>
      </c>
      <c r="I203" s="20" t="s">
        <v>297</v>
      </c>
      <c r="J203" s="20" t="s">
        <v>297</v>
      </c>
      <c r="K203" s="14">
        <f t="shared" si="22"/>
        <v>20</v>
      </c>
      <c r="L203" s="18"/>
    </row>
    <row r="204" spans="1:12" ht="15.75" x14ac:dyDescent="0.25">
      <c r="A204" s="22" t="s">
        <v>314</v>
      </c>
      <c r="B204" s="58"/>
      <c r="C204" s="51">
        <v>20</v>
      </c>
      <c r="D204" s="37">
        <v>10</v>
      </c>
      <c r="E204" s="51">
        <v>10</v>
      </c>
      <c r="F204" s="37">
        <v>0</v>
      </c>
      <c r="G204" s="37">
        <v>0</v>
      </c>
      <c r="H204" s="20" t="s">
        <v>297</v>
      </c>
      <c r="I204" s="20" t="s">
        <v>297</v>
      </c>
      <c r="J204" s="20" t="s">
        <v>297</v>
      </c>
      <c r="K204" s="14">
        <f t="shared" si="22"/>
        <v>20</v>
      </c>
      <c r="L204" s="18"/>
    </row>
    <row r="205" spans="1:12" ht="15.75" x14ac:dyDescent="0.25">
      <c r="A205" s="22" t="s">
        <v>292</v>
      </c>
      <c r="B205" s="58"/>
      <c r="C205" s="51">
        <v>20</v>
      </c>
      <c r="D205" s="37">
        <v>10</v>
      </c>
      <c r="E205" s="51">
        <v>10</v>
      </c>
      <c r="F205" s="37">
        <v>0</v>
      </c>
      <c r="G205" s="37">
        <v>0</v>
      </c>
      <c r="H205" s="20" t="s">
        <v>297</v>
      </c>
      <c r="I205" s="20" t="s">
        <v>297</v>
      </c>
      <c r="J205" s="20" t="s">
        <v>297</v>
      </c>
      <c r="K205" s="14">
        <f t="shared" si="22"/>
        <v>20</v>
      </c>
      <c r="L205" s="18"/>
    </row>
    <row r="206" spans="1:12" ht="15.75" x14ac:dyDescent="0.25">
      <c r="A206" s="22" t="s">
        <v>293</v>
      </c>
      <c r="B206" s="58"/>
      <c r="C206" s="51">
        <v>70</v>
      </c>
      <c r="D206" s="37">
        <v>20</v>
      </c>
      <c r="E206" s="51">
        <v>30</v>
      </c>
      <c r="F206" s="20">
        <v>20</v>
      </c>
      <c r="G206" s="38">
        <v>0</v>
      </c>
      <c r="H206" s="20" t="s">
        <v>297</v>
      </c>
      <c r="I206" s="20" t="s">
        <v>297</v>
      </c>
      <c r="J206" s="20" t="s">
        <v>297</v>
      </c>
      <c r="K206" s="14">
        <f t="shared" si="22"/>
        <v>70</v>
      </c>
      <c r="L206" s="18"/>
    </row>
    <row r="207" spans="1:12" ht="15.75" x14ac:dyDescent="0.25">
      <c r="A207" s="22" t="s">
        <v>298</v>
      </c>
      <c r="B207" s="58"/>
      <c r="C207" s="51">
        <v>70</v>
      </c>
      <c r="D207" s="37">
        <v>20</v>
      </c>
      <c r="E207" s="51">
        <v>30</v>
      </c>
      <c r="F207" s="20">
        <v>20</v>
      </c>
      <c r="G207" s="38">
        <v>0</v>
      </c>
      <c r="H207" s="20" t="s">
        <v>297</v>
      </c>
      <c r="I207" s="20" t="s">
        <v>297</v>
      </c>
      <c r="J207" s="20" t="s">
        <v>297</v>
      </c>
      <c r="K207" s="14">
        <f t="shared" ref="K207:K285" si="46">+G207+F207+E207+D207</f>
        <v>70</v>
      </c>
      <c r="L207" s="18"/>
    </row>
    <row r="208" spans="1:12" ht="15.75" x14ac:dyDescent="0.25">
      <c r="A208" s="22" t="s">
        <v>294</v>
      </c>
      <c r="B208" s="58"/>
      <c r="C208" s="51">
        <v>30</v>
      </c>
      <c r="D208" s="37">
        <v>10</v>
      </c>
      <c r="E208" s="51">
        <v>10</v>
      </c>
      <c r="F208" s="20">
        <v>10</v>
      </c>
      <c r="G208" s="38">
        <v>0</v>
      </c>
      <c r="H208" s="20" t="s">
        <v>297</v>
      </c>
      <c r="I208" s="20" t="s">
        <v>297</v>
      </c>
      <c r="J208" s="20" t="s">
        <v>297</v>
      </c>
      <c r="K208" s="14">
        <f t="shared" si="46"/>
        <v>30</v>
      </c>
      <c r="L208" s="18"/>
    </row>
    <row r="209" spans="1:12" ht="15.75" x14ac:dyDescent="0.25">
      <c r="A209" s="22" t="s">
        <v>330</v>
      </c>
      <c r="B209" s="58"/>
      <c r="C209" s="51">
        <v>5</v>
      </c>
      <c r="D209" s="51">
        <v>0</v>
      </c>
      <c r="E209" s="51">
        <v>5</v>
      </c>
      <c r="F209" s="52">
        <v>0</v>
      </c>
      <c r="G209" s="53">
        <v>0</v>
      </c>
      <c r="H209" s="20" t="s">
        <v>297</v>
      </c>
      <c r="I209" s="20" t="s">
        <v>297</v>
      </c>
      <c r="J209" s="20" t="s">
        <v>297</v>
      </c>
      <c r="K209" s="14">
        <f t="shared" si="46"/>
        <v>5</v>
      </c>
      <c r="L209" s="18"/>
    </row>
    <row r="210" spans="1:12" ht="15.75" x14ac:dyDescent="0.25">
      <c r="A210" s="22" t="s">
        <v>458</v>
      </c>
      <c r="B210" s="58"/>
      <c r="C210" s="51">
        <v>10</v>
      </c>
      <c r="D210" s="51">
        <v>0</v>
      </c>
      <c r="E210" s="51">
        <v>10</v>
      </c>
      <c r="F210" s="52">
        <v>0</v>
      </c>
      <c r="G210" s="53">
        <v>0</v>
      </c>
      <c r="H210" s="20" t="s">
        <v>297</v>
      </c>
      <c r="I210" s="20" t="s">
        <v>297</v>
      </c>
      <c r="J210" s="20" t="s">
        <v>297</v>
      </c>
      <c r="K210" s="14">
        <f t="shared" si="46"/>
        <v>10</v>
      </c>
      <c r="L210" s="18"/>
    </row>
    <row r="211" spans="1:12" ht="15.75" x14ac:dyDescent="0.25">
      <c r="A211" s="22" t="s">
        <v>459</v>
      </c>
      <c r="B211" s="58"/>
      <c r="C211" s="51">
        <v>100</v>
      </c>
      <c r="D211" s="51">
        <v>0</v>
      </c>
      <c r="E211" s="51">
        <v>100</v>
      </c>
      <c r="F211" s="52">
        <v>0</v>
      </c>
      <c r="G211" s="53">
        <v>0</v>
      </c>
      <c r="H211" s="20" t="s">
        <v>297</v>
      </c>
      <c r="I211" s="20" t="s">
        <v>297</v>
      </c>
      <c r="J211" s="20" t="s">
        <v>297</v>
      </c>
      <c r="K211" s="14">
        <f t="shared" si="46"/>
        <v>100</v>
      </c>
      <c r="L211" s="18"/>
    </row>
    <row r="212" spans="1:12" ht="15.75" x14ac:dyDescent="0.25">
      <c r="A212" s="22" t="s">
        <v>322</v>
      </c>
      <c r="B212" s="58"/>
      <c r="C212" s="51">
        <v>5</v>
      </c>
      <c r="D212" s="51">
        <v>5</v>
      </c>
      <c r="E212" s="51">
        <v>0</v>
      </c>
      <c r="F212" s="52">
        <v>0</v>
      </c>
      <c r="G212" s="38">
        <v>0</v>
      </c>
      <c r="H212" s="20" t="s">
        <v>297</v>
      </c>
      <c r="I212" s="20" t="s">
        <v>297</v>
      </c>
      <c r="J212" s="20" t="s">
        <v>297</v>
      </c>
      <c r="K212" s="14">
        <f t="shared" si="46"/>
        <v>5</v>
      </c>
      <c r="L212" s="18"/>
    </row>
    <row r="213" spans="1:12" ht="15.75" x14ac:dyDescent="0.25">
      <c r="A213" s="22" t="s">
        <v>331</v>
      </c>
      <c r="B213" s="58"/>
      <c r="C213" s="51">
        <v>20</v>
      </c>
      <c r="D213" s="51">
        <v>0</v>
      </c>
      <c r="E213" s="51">
        <v>20</v>
      </c>
      <c r="F213" s="52">
        <v>0</v>
      </c>
      <c r="G213" s="53">
        <v>0</v>
      </c>
      <c r="H213" s="20" t="s">
        <v>297</v>
      </c>
      <c r="I213" s="20" t="s">
        <v>297</v>
      </c>
      <c r="J213" s="20" t="s">
        <v>297</v>
      </c>
      <c r="K213" s="14">
        <f t="shared" si="46"/>
        <v>20</v>
      </c>
      <c r="L213" s="18"/>
    </row>
    <row r="214" spans="1:12" ht="15.75" x14ac:dyDescent="0.25">
      <c r="A214" s="26" t="s">
        <v>345</v>
      </c>
      <c r="B214" s="26"/>
      <c r="C214" s="51">
        <v>10</v>
      </c>
      <c r="D214" s="51">
        <v>0</v>
      </c>
      <c r="E214" s="51">
        <v>10</v>
      </c>
      <c r="F214" s="52">
        <v>0</v>
      </c>
      <c r="G214" s="53">
        <v>0</v>
      </c>
      <c r="H214" s="20" t="s">
        <v>297</v>
      </c>
      <c r="I214" s="20" t="s">
        <v>297</v>
      </c>
      <c r="J214" s="20" t="s">
        <v>297</v>
      </c>
      <c r="K214" s="14">
        <f t="shared" si="46"/>
        <v>10</v>
      </c>
      <c r="L214" s="18"/>
    </row>
    <row r="215" spans="1:12" ht="15.75" x14ac:dyDescent="0.25">
      <c r="A215" s="76" t="s">
        <v>136</v>
      </c>
      <c r="B215" s="21"/>
      <c r="C215" s="77">
        <f>+C216+C217+C218+C219+C220+C221+C222+C223+C224+C225+C226</f>
        <v>381</v>
      </c>
      <c r="D215" s="77">
        <f t="shared" ref="D215:G215" si="47">+D216+D217+D218+D219+D220+D221+D222+D223+D224+D225+D226</f>
        <v>30</v>
      </c>
      <c r="E215" s="77">
        <f t="shared" si="47"/>
        <v>351</v>
      </c>
      <c r="F215" s="77">
        <f t="shared" si="47"/>
        <v>0</v>
      </c>
      <c r="G215" s="77">
        <f t="shared" si="47"/>
        <v>0</v>
      </c>
      <c r="H215" s="28">
        <v>500</v>
      </c>
      <c r="I215" s="28">
        <v>500</v>
      </c>
      <c r="J215" s="28">
        <v>500</v>
      </c>
      <c r="K215" s="14">
        <f t="shared" si="46"/>
        <v>381</v>
      </c>
      <c r="L215" s="18"/>
    </row>
    <row r="216" spans="1:12" ht="15.75" x14ac:dyDescent="0.25">
      <c r="A216" s="22" t="s">
        <v>461</v>
      </c>
      <c r="B216" s="21"/>
      <c r="C216" s="78">
        <v>10</v>
      </c>
      <c r="D216" s="78"/>
      <c r="E216" s="78">
        <v>10</v>
      </c>
      <c r="F216" s="77"/>
      <c r="G216" s="126"/>
      <c r="H216" s="28"/>
      <c r="I216" s="28"/>
      <c r="J216" s="28"/>
      <c r="K216" s="14"/>
      <c r="L216" s="18"/>
    </row>
    <row r="217" spans="1:12" ht="15.75" x14ac:dyDescent="0.25">
      <c r="A217" s="22" t="s">
        <v>462</v>
      </c>
      <c r="B217" s="21"/>
      <c r="C217" s="78">
        <v>10</v>
      </c>
      <c r="D217" s="78"/>
      <c r="E217" s="78">
        <v>10</v>
      </c>
      <c r="F217" s="77"/>
      <c r="G217" s="126"/>
      <c r="H217" s="28"/>
      <c r="I217" s="28"/>
      <c r="J217" s="28"/>
      <c r="K217" s="14"/>
      <c r="L217" s="18"/>
    </row>
    <row r="218" spans="1:12" ht="31.5" x14ac:dyDescent="0.25">
      <c r="A218" s="22" t="s">
        <v>463</v>
      </c>
      <c r="B218" s="21"/>
      <c r="C218" s="78">
        <v>50</v>
      </c>
      <c r="D218" s="78">
        <v>10</v>
      </c>
      <c r="E218" s="78">
        <v>40</v>
      </c>
      <c r="F218" s="77"/>
      <c r="G218" s="126"/>
      <c r="H218" s="28"/>
      <c r="I218" s="28"/>
      <c r="J218" s="28"/>
      <c r="K218" s="14"/>
      <c r="L218" s="18"/>
    </row>
    <row r="219" spans="1:12" ht="31.5" x14ac:dyDescent="0.25">
      <c r="A219" s="22" t="s">
        <v>464</v>
      </c>
      <c r="B219" s="21"/>
      <c r="C219" s="78">
        <v>10</v>
      </c>
      <c r="D219" s="78">
        <v>0</v>
      </c>
      <c r="E219" s="78">
        <v>10</v>
      </c>
      <c r="F219" s="77"/>
      <c r="G219" s="126"/>
      <c r="H219" s="28"/>
      <c r="I219" s="28"/>
      <c r="J219" s="28"/>
      <c r="K219" s="14"/>
      <c r="L219" s="18"/>
    </row>
    <row r="220" spans="1:12" ht="15.75" x14ac:dyDescent="0.25">
      <c r="A220" s="22" t="s">
        <v>465</v>
      </c>
      <c r="B220" s="21"/>
      <c r="C220" s="78">
        <v>10</v>
      </c>
      <c r="D220" s="78">
        <v>0</v>
      </c>
      <c r="E220" s="78">
        <v>10</v>
      </c>
      <c r="F220" s="77"/>
      <c r="G220" s="126"/>
      <c r="H220" s="28"/>
      <c r="I220" s="28"/>
      <c r="J220" s="28"/>
      <c r="K220" s="14"/>
      <c r="L220" s="18"/>
    </row>
    <row r="221" spans="1:12" ht="15.75" x14ac:dyDescent="0.25">
      <c r="A221" s="22" t="s">
        <v>466</v>
      </c>
      <c r="B221" s="21"/>
      <c r="C221" s="78">
        <v>10</v>
      </c>
      <c r="D221" s="78">
        <v>0</v>
      </c>
      <c r="E221" s="78">
        <v>10</v>
      </c>
      <c r="F221" s="77"/>
      <c r="G221" s="126"/>
      <c r="H221" s="28"/>
      <c r="I221" s="28"/>
      <c r="J221" s="28"/>
      <c r="K221" s="14"/>
      <c r="L221" s="18"/>
    </row>
    <row r="222" spans="1:12" ht="15.75" x14ac:dyDescent="0.25">
      <c r="A222" s="22" t="s">
        <v>467</v>
      </c>
      <c r="B222" s="21"/>
      <c r="C222" s="78">
        <v>10</v>
      </c>
      <c r="D222" s="78">
        <v>0</v>
      </c>
      <c r="E222" s="78">
        <v>10</v>
      </c>
      <c r="F222" s="77"/>
      <c r="G222" s="126"/>
      <c r="H222" s="28"/>
      <c r="I222" s="28"/>
      <c r="J222" s="28"/>
      <c r="K222" s="14"/>
      <c r="L222" s="18"/>
    </row>
    <row r="223" spans="1:12" ht="15.75" x14ac:dyDescent="0.25">
      <c r="A223" s="22" t="s">
        <v>468</v>
      </c>
      <c r="B223" s="21"/>
      <c r="C223" s="78">
        <v>70</v>
      </c>
      <c r="D223" s="78">
        <v>0</v>
      </c>
      <c r="E223" s="78">
        <v>70</v>
      </c>
      <c r="F223" s="77"/>
      <c r="G223" s="126"/>
      <c r="H223" s="28"/>
      <c r="I223" s="28"/>
      <c r="J223" s="28"/>
      <c r="K223" s="14"/>
      <c r="L223" s="18"/>
    </row>
    <row r="224" spans="1:12" ht="15.75" x14ac:dyDescent="0.25">
      <c r="A224" s="22" t="s">
        <v>457</v>
      </c>
      <c r="B224" s="21"/>
      <c r="C224" s="78">
        <v>100</v>
      </c>
      <c r="D224" s="78">
        <v>0</v>
      </c>
      <c r="E224" s="78">
        <v>100</v>
      </c>
      <c r="F224" s="78">
        <v>0</v>
      </c>
      <c r="G224" s="111">
        <v>0</v>
      </c>
      <c r="H224" s="28"/>
      <c r="I224" s="28"/>
      <c r="J224" s="28"/>
      <c r="K224" s="14">
        <f t="shared" si="46"/>
        <v>100</v>
      </c>
      <c r="L224" s="18"/>
    </row>
    <row r="225" spans="1:12" ht="15.75" x14ac:dyDescent="0.25">
      <c r="A225" s="22" t="s">
        <v>436</v>
      </c>
      <c r="B225" s="21"/>
      <c r="C225" s="78">
        <v>91</v>
      </c>
      <c r="D225" s="78">
        <v>10</v>
      </c>
      <c r="E225" s="78">
        <v>81</v>
      </c>
      <c r="F225" s="78">
        <v>0</v>
      </c>
      <c r="G225" s="111">
        <v>0</v>
      </c>
      <c r="H225" s="28"/>
      <c r="I225" s="28"/>
      <c r="J225" s="28"/>
      <c r="K225" s="14">
        <f t="shared" si="46"/>
        <v>91</v>
      </c>
      <c r="L225" s="18"/>
    </row>
    <row r="226" spans="1:12" ht="34.5" customHeight="1" x14ac:dyDescent="0.25">
      <c r="A226" s="22" t="s">
        <v>332</v>
      </c>
      <c r="B226" s="58"/>
      <c r="C226" s="37">
        <v>10</v>
      </c>
      <c r="D226" s="37">
        <v>10</v>
      </c>
      <c r="E226" s="37">
        <v>0</v>
      </c>
      <c r="F226" s="20">
        <v>0</v>
      </c>
      <c r="G226" s="38">
        <v>0</v>
      </c>
      <c r="H226" s="20" t="s">
        <v>297</v>
      </c>
      <c r="I226" s="20" t="s">
        <v>297</v>
      </c>
      <c r="J226" s="20" t="s">
        <v>297</v>
      </c>
      <c r="K226" s="14">
        <f t="shared" si="46"/>
        <v>10</v>
      </c>
      <c r="L226" s="18"/>
    </row>
    <row r="227" spans="1:12" ht="15.75" x14ac:dyDescent="0.25">
      <c r="A227" s="28" t="s">
        <v>95</v>
      </c>
      <c r="B227" s="21" t="s">
        <v>90</v>
      </c>
      <c r="C227" s="30">
        <f>+C228+C229+C230</f>
        <v>3966</v>
      </c>
      <c r="D227" s="30">
        <f t="shared" ref="D227:G227" si="48">+D228+D229+D230</f>
        <v>1277</v>
      </c>
      <c r="E227" s="30">
        <f t="shared" si="48"/>
        <v>856</v>
      </c>
      <c r="F227" s="30">
        <f t="shared" si="48"/>
        <v>925</v>
      </c>
      <c r="G227" s="30">
        <f t="shared" si="48"/>
        <v>908</v>
      </c>
      <c r="H227" s="20" t="s">
        <v>297</v>
      </c>
      <c r="I227" s="20" t="s">
        <v>297</v>
      </c>
      <c r="J227" s="20" t="s">
        <v>297</v>
      </c>
      <c r="K227" s="14">
        <f t="shared" si="46"/>
        <v>3966</v>
      </c>
      <c r="L227" s="18"/>
    </row>
    <row r="228" spans="1:12" ht="15.75" x14ac:dyDescent="0.25">
      <c r="A228" s="20" t="s">
        <v>2</v>
      </c>
      <c r="B228" s="58"/>
      <c r="C228" s="37">
        <v>2248</v>
      </c>
      <c r="D228" s="37">
        <v>607</v>
      </c>
      <c r="E228" s="37">
        <v>550</v>
      </c>
      <c r="F228" s="20">
        <v>549</v>
      </c>
      <c r="G228" s="38">
        <v>542</v>
      </c>
      <c r="H228" s="20" t="s">
        <v>297</v>
      </c>
      <c r="I228" s="20" t="s">
        <v>297</v>
      </c>
      <c r="J228" s="20" t="s">
        <v>297</v>
      </c>
      <c r="K228" s="14">
        <f t="shared" si="46"/>
        <v>2248</v>
      </c>
      <c r="L228" s="18"/>
    </row>
    <row r="229" spans="1:12" ht="15.75" x14ac:dyDescent="0.25">
      <c r="A229" s="20" t="s">
        <v>57</v>
      </c>
      <c r="B229" s="58"/>
      <c r="C229" s="37">
        <v>1500</v>
      </c>
      <c r="D229" s="37">
        <v>470</v>
      </c>
      <c r="E229" s="37">
        <v>300</v>
      </c>
      <c r="F229" s="20">
        <v>370</v>
      </c>
      <c r="G229" s="38">
        <v>360</v>
      </c>
      <c r="H229" s="20" t="s">
        <v>297</v>
      </c>
      <c r="I229" s="20" t="s">
        <v>297</v>
      </c>
      <c r="J229" s="20" t="s">
        <v>297</v>
      </c>
      <c r="K229" s="14">
        <f t="shared" si="46"/>
        <v>1500</v>
      </c>
      <c r="L229" s="18"/>
    </row>
    <row r="230" spans="1:12" ht="15.75" x14ac:dyDescent="0.25">
      <c r="A230" s="20" t="s">
        <v>143</v>
      </c>
      <c r="B230" s="21"/>
      <c r="C230" s="37">
        <v>218</v>
      </c>
      <c r="D230" s="37">
        <v>200</v>
      </c>
      <c r="E230" s="37">
        <v>6</v>
      </c>
      <c r="F230" s="20">
        <v>6</v>
      </c>
      <c r="G230" s="38">
        <v>6</v>
      </c>
      <c r="H230" s="20" t="s">
        <v>297</v>
      </c>
      <c r="I230" s="20" t="s">
        <v>297</v>
      </c>
      <c r="J230" s="20" t="s">
        <v>297</v>
      </c>
      <c r="K230" s="14">
        <f t="shared" si="46"/>
        <v>218</v>
      </c>
      <c r="L230" s="18"/>
    </row>
    <row r="231" spans="1:12" ht="15.75" x14ac:dyDescent="0.25">
      <c r="A231" s="28" t="s">
        <v>385</v>
      </c>
      <c r="B231" s="21" t="s">
        <v>386</v>
      </c>
      <c r="C231" s="39">
        <v>300</v>
      </c>
      <c r="D231" s="39">
        <v>100</v>
      </c>
      <c r="E231" s="39">
        <v>200</v>
      </c>
      <c r="F231" s="112">
        <v>0</v>
      </c>
      <c r="G231" s="113">
        <v>0</v>
      </c>
      <c r="H231" s="20" t="s">
        <v>297</v>
      </c>
      <c r="I231" s="20" t="s">
        <v>297</v>
      </c>
      <c r="J231" s="20" t="s">
        <v>297</v>
      </c>
      <c r="K231" s="14">
        <f t="shared" si="46"/>
        <v>300</v>
      </c>
      <c r="L231" s="18"/>
    </row>
    <row r="232" spans="1:12" ht="15" customHeight="1" x14ac:dyDescent="0.25">
      <c r="A232" s="28" t="s">
        <v>389</v>
      </c>
      <c r="B232" s="75" t="s">
        <v>96</v>
      </c>
      <c r="C232" s="77">
        <f>+C233+C234+C236+C238+C239+C240+C241+C242+C243+C244+C245+C246+C247+C248+C249+C237+C235</f>
        <v>1110</v>
      </c>
      <c r="D232" s="77">
        <f t="shared" ref="D232:G232" si="49">+D233+D234+D236+D238+D239+D240+D241+D242+D243+D244+D245+D246+D247+D248+D249+D237+D235</f>
        <v>380</v>
      </c>
      <c r="E232" s="77">
        <f t="shared" si="49"/>
        <v>210</v>
      </c>
      <c r="F232" s="77">
        <f t="shared" si="49"/>
        <v>400</v>
      </c>
      <c r="G232" s="77">
        <f t="shared" si="49"/>
        <v>120</v>
      </c>
      <c r="H232" s="28">
        <v>500</v>
      </c>
      <c r="I232" s="28">
        <v>500</v>
      </c>
      <c r="J232" s="28">
        <v>500</v>
      </c>
      <c r="K232" s="14">
        <f t="shared" si="46"/>
        <v>1110</v>
      </c>
      <c r="L232" s="18"/>
    </row>
    <row r="233" spans="1:12" ht="35.25" customHeight="1" x14ac:dyDescent="0.25">
      <c r="A233" s="22" t="s">
        <v>304</v>
      </c>
      <c r="B233" s="60"/>
      <c r="C233" s="78">
        <v>80</v>
      </c>
      <c r="D233" s="37">
        <v>50</v>
      </c>
      <c r="E233" s="37">
        <v>30</v>
      </c>
      <c r="F233" s="20">
        <v>0</v>
      </c>
      <c r="G233" s="38">
        <v>0</v>
      </c>
      <c r="H233" s="20" t="s">
        <v>297</v>
      </c>
      <c r="I233" s="20" t="s">
        <v>297</v>
      </c>
      <c r="J233" s="20" t="s">
        <v>297</v>
      </c>
      <c r="K233" s="14">
        <f t="shared" si="46"/>
        <v>80</v>
      </c>
      <c r="L233" s="18"/>
    </row>
    <row r="234" spans="1:12" ht="15.75" x14ac:dyDescent="0.25">
      <c r="A234" s="22" t="s">
        <v>312</v>
      </c>
      <c r="B234" s="60"/>
      <c r="C234" s="37">
        <v>40</v>
      </c>
      <c r="D234" s="37">
        <v>40</v>
      </c>
      <c r="E234" s="37">
        <v>0</v>
      </c>
      <c r="F234" s="20">
        <v>0</v>
      </c>
      <c r="G234" s="38">
        <v>0</v>
      </c>
      <c r="H234" s="20" t="s">
        <v>297</v>
      </c>
      <c r="I234" s="20" t="s">
        <v>297</v>
      </c>
      <c r="J234" s="20" t="s">
        <v>297</v>
      </c>
      <c r="K234" s="14">
        <f t="shared" si="46"/>
        <v>40</v>
      </c>
      <c r="L234" s="18"/>
    </row>
    <row r="235" spans="1:12" ht="15.75" x14ac:dyDescent="0.25">
      <c r="A235" s="22" t="s">
        <v>532</v>
      </c>
      <c r="B235" s="60"/>
      <c r="C235" s="37">
        <v>20</v>
      </c>
      <c r="D235" s="37">
        <v>20</v>
      </c>
      <c r="E235" s="37">
        <v>0</v>
      </c>
      <c r="F235" s="20">
        <v>0</v>
      </c>
      <c r="G235" s="38">
        <v>0</v>
      </c>
      <c r="H235" s="20"/>
      <c r="I235" s="20"/>
      <c r="J235" s="20"/>
      <c r="K235" s="14">
        <f t="shared" si="46"/>
        <v>20</v>
      </c>
      <c r="L235" s="18"/>
    </row>
    <row r="236" spans="1:12" ht="15.75" x14ac:dyDescent="0.25">
      <c r="A236" s="22" t="s">
        <v>353</v>
      </c>
      <c r="B236" s="60"/>
      <c r="C236" s="37">
        <v>100</v>
      </c>
      <c r="D236" s="37">
        <v>100</v>
      </c>
      <c r="E236" s="37">
        <v>0</v>
      </c>
      <c r="F236" s="20">
        <v>0</v>
      </c>
      <c r="G236" s="38">
        <v>0</v>
      </c>
      <c r="H236" s="36" t="s">
        <v>297</v>
      </c>
      <c r="I236" s="36" t="s">
        <v>297</v>
      </c>
      <c r="J236" s="36" t="s">
        <v>297</v>
      </c>
      <c r="K236" s="14">
        <f t="shared" si="46"/>
        <v>100</v>
      </c>
      <c r="L236" s="18"/>
    </row>
    <row r="237" spans="1:12" ht="15.75" x14ac:dyDescent="0.25">
      <c r="A237" s="22" t="s">
        <v>424</v>
      </c>
      <c r="B237" s="60"/>
      <c r="C237" s="37">
        <v>60</v>
      </c>
      <c r="D237" s="37">
        <v>0</v>
      </c>
      <c r="E237" s="37">
        <v>60</v>
      </c>
      <c r="F237" s="20"/>
      <c r="G237" s="38"/>
      <c r="H237" s="36"/>
      <c r="I237" s="36"/>
      <c r="J237" s="36"/>
      <c r="K237" s="14"/>
      <c r="L237" s="18"/>
    </row>
    <row r="238" spans="1:12" ht="15.75" x14ac:dyDescent="0.25">
      <c r="A238" s="22" t="s">
        <v>233</v>
      </c>
      <c r="B238" s="60"/>
      <c r="C238" s="37">
        <v>50</v>
      </c>
      <c r="D238" s="37">
        <v>0</v>
      </c>
      <c r="E238" s="37">
        <v>0</v>
      </c>
      <c r="F238" s="20">
        <v>50</v>
      </c>
      <c r="G238" s="38">
        <v>0</v>
      </c>
      <c r="H238" s="20" t="s">
        <v>297</v>
      </c>
      <c r="I238" s="20" t="s">
        <v>297</v>
      </c>
      <c r="J238" s="20" t="s">
        <v>297</v>
      </c>
      <c r="K238" s="14">
        <f t="shared" si="46"/>
        <v>50</v>
      </c>
      <c r="L238" s="18"/>
    </row>
    <row r="239" spans="1:12" ht="36" customHeight="1" x14ac:dyDescent="0.25">
      <c r="A239" s="22" t="s">
        <v>274</v>
      </c>
      <c r="B239" s="60"/>
      <c r="C239" s="37">
        <v>200</v>
      </c>
      <c r="D239" s="37">
        <v>0</v>
      </c>
      <c r="E239" s="37">
        <v>0</v>
      </c>
      <c r="F239" s="20">
        <v>200</v>
      </c>
      <c r="G239" s="38">
        <v>0</v>
      </c>
      <c r="H239" s="20" t="s">
        <v>297</v>
      </c>
      <c r="I239" s="20" t="s">
        <v>297</v>
      </c>
      <c r="J239" s="20" t="s">
        <v>297</v>
      </c>
      <c r="K239" s="14">
        <f t="shared" si="46"/>
        <v>200</v>
      </c>
      <c r="L239" s="18"/>
    </row>
    <row r="240" spans="1:12" ht="15.75" x14ac:dyDescent="0.25">
      <c r="A240" s="22" t="s">
        <v>315</v>
      </c>
      <c r="B240" s="59"/>
      <c r="C240" s="37">
        <v>50</v>
      </c>
      <c r="D240" s="37">
        <v>0</v>
      </c>
      <c r="E240" s="37">
        <v>0</v>
      </c>
      <c r="F240" s="20">
        <v>50</v>
      </c>
      <c r="G240" s="38">
        <v>0</v>
      </c>
      <c r="H240" s="20" t="s">
        <v>297</v>
      </c>
      <c r="I240" s="20" t="s">
        <v>297</v>
      </c>
      <c r="J240" s="20" t="s">
        <v>297</v>
      </c>
      <c r="K240" s="14">
        <f t="shared" si="46"/>
        <v>50</v>
      </c>
      <c r="L240" s="18"/>
    </row>
    <row r="241" spans="1:12" ht="15.75" x14ac:dyDescent="0.25">
      <c r="A241" s="22" t="s">
        <v>275</v>
      </c>
      <c r="B241" s="59"/>
      <c r="C241" s="37">
        <v>10</v>
      </c>
      <c r="D241" s="37">
        <v>0</v>
      </c>
      <c r="E241" s="37">
        <v>0</v>
      </c>
      <c r="F241" s="20">
        <v>10</v>
      </c>
      <c r="G241" s="38">
        <v>0</v>
      </c>
      <c r="H241" s="20" t="s">
        <v>297</v>
      </c>
      <c r="I241" s="20" t="s">
        <v>297</v>
      </c>
      <c r="J241" s="20" t="s">
        <v>297</v>
      </c>
      <c r="K241" s="14">
        <f t="shared" si="46"/>
        <v>10</v>
      </c>
      <c r="L241" s="18"/>
    </row>
    <row r="242" spans="1:12" ht="15.75" x14ac:dyDescent="0.25">
      <c r="A242" s="22" t="s">
        <v>251</v>
      </c>
      <c r="B242" s="60"/>
      <c r="C242" s="37">
        <v>20</v>
      </c>
      <c r="D242" s="37">
        <v>0</v>
      </c>
      <c r="E242" s="37">
        <v>0</v>
      </c>
      <c r="F242" s="20">
        <v>0</v>
      </c>
      <c r="G242" s="38">
        <v>20</v>
      </c>
      <c r="H242" s="20" t="s">
        <v>297</v>
      </c>
      <c r="I242" s="20" t="s">
        <v>297</v>
      </c>
      <c r="J242" s="20" t="s">
        <v>297</v>
      </c>
      <c r="K242" s="14">
        <f t="shared" si="46"/>
        <v>20</v>
      </c>
      <c r="L242" s="18"/>
    </row>
    <row r="243" spans="1:12" ht="15.75" x14ac:dyDescent="0.25">
      <c r="A243" s="22" t="s">
        <v>276</v>
      </c>
      <c r="B243" s="60"/>
      <c r="C243" s="37">
        <v>20</v>
      </c>
      <c r="D243" s="37">
        <v>0</v>
      </c>
      <c r="E243" s="37">
        <v>0</v>
      </c>
      <c r="F243" s="20">
        <v>0</v>
      </c>
      <c r="G243" s="38">
        <v>20</v>
      </c>
      <c r="H243" s="20" t="s">
        <v>297</v>
      </c>
      <c r="I243" s="20" t="s">
        <v>297</v>
      </c>
      <c r="J243" s="20" t="s">
        <v>297</v>
      </c>
      <c r="K243" s="14">
        <f t="shared" si="46"/>
        <v>20</v>
      </c>
      <c r="L243" s="18"/>
    </row>
    <row r="244" spans="1:12" ht="15.75" x14ac:dyDescent="0.25">
      <c r="A244" s="22" t="s">
        <v>234</v>
      </c>
      <c r="B244" s="60"/>
      <c r="C244" s="37">
        <v>200</v>
      </c>
      <c r="D244" s="37">
        <v>50</v>
      </c>
      <c r="E244" s="37">
        <v>50</v>
      </c>
      <c r="F244" s="20">
        <v>50</v>
      </c>
      <c r="G244" s="38">
        <v>50</v>
      </c>
      <c r="H244" s="20" t="s">
        <v>297</v>
      </c>
      <c r="I244" s="20" t="s">
        <v>297</v>
      </c>
      <c r="J244" s="20" t="s">
        <v>297</v>
      </c>
      <c r="K244" s="14">
        <f t="shared" si="46"/>
        <v>200</v>
      </c>
      <c r="L244" s="18"/>
    </row>
    <row r="245" spans="1:12" ht="30.75" customHeight="1" x14ac:dyDescent="0.25">
      <c r="A245" s="22" t="s">
        <v>270</v>
      </c>
      <c r="B245" s="59"/>
      <c r="C245" s="37">
        <v>50</v>
      </c>
      <c r="D245" s="37">
        <v>25</v>
      </c>
      <c r="E245" s="37">
        <v>25</v>
      </c>
      <c r="F245" s="20">
        <v>0</v>
      </c>
      <c r="G245" s="38">
        <v>0</v>
      </c>
      <c r="H245" s="20" t="s">
        <v>297</v>
      </c>
      <c r="I245" s="20" t="s">
        <v>297</v>
      </c>
      <c r="J245" s="20" t="s">
        <v>297</v>
      </c>
      <c r="K245" s="14">
        <f t="shared" si="46"/>
        <v>50</v>
      </c>
      <c r="L245" s="18"/>
    </row>
    <row r="246" spans="1:12" ht="15.75" x14ac:dyDescent="0.25">
      <c r="A246" s="22" t="s">
        <v>277</v>
      </c>
      <c r="B246" s="60"/>
      <c r="C246" s="37">
        <v>50</v>
      </c>
      <c r="D246" s="37">
        <v>50</v>
      </c>
      <c r="E246" s="37">
        <v>0</v>
      </c>
      <c r="F246" s="20">
        <v>0</v>
      </c>
      <c r="G246" s="38">
        <v>0</v>
      </c>
      <c r="H246" s="20" t="s">
        <v>297</v>
      </c>
      <c r="I246" s="20" t="s">
        <v>297</v>
      </c>
      <c r="J246" s="20" t="s">
        <v>297</v>
      </c>
      <c r="K246" s="14">
        <f t="shared" si="46"/>
        <v>50</v>
      </c>
      <c r="L246" s="18"/>
    </row>
    <row r="247" spans="1:12" ht="31.5" x14ac:dyDescent="0.25">
      <c r="A247" s="22" t="s">
        <v>316</v>
      </c>
      <c r="B247" s="60"/>
      <c r="C247" s="51">
        <v>80</v>
      </c>
      <c r="D247" s="37">
        <v>20</v>
      </c>
      <c r="E247" s="37">
        <v>20</v>
      </c>
      <c r="F247" s="20">
        <v>20</v>
      </c>
      <c r="G247" s="38">
        <v>20</v>
      </c>
      <c r="H247" s="20" t="s">
        <v>297</v>
      </c>
      <c r="I247" s="20" t="s">
        <v>297</v>
      </c>
      <c r="J247" s="20" t="s">
        <v>297</v>
      </c>
      <c r="K247" s="14">
        <f t="shared" si="46"/>
        <v>80</v>
      </c>
      <c r="L247" s="18"/>
    </row>
    <row r="248" spans="1:12" ht="31.5" x14ac:dyDescent="0.25">
      <c r="A248" s="22" t="s">
        <v>301</v>
      </c>
      <c r="B248" s="59"/>
      <c r="C248" s="51">
        <v>40</v>
      </c>
      <c r="D248" s="37">
        <v>15</v>
      </c>
      <c r="E248" s="37">
        <v>15</v>
      </c>
      <c r="F248" s="20">
        <v>10</v>
      </c>
      <c r="G248" s="38">
        <v>0</v>
      </c>
      <c r="H248" s="20" t="s">
        <v>297</v>
      </c>
      <c r="I248" s="20" t="s">
        <v>297</v>
      </c>
      <c r="J248" s="20" t="s">
        <v>297</v>
      </c>
      <c r="K248" s="14">
        <f t="shared" si="46"/>
        <v>40</v>
      </c>
      <c r="L248" s="18"/>
    </row>
    <row r="249" spans="1:12" ht="15.75" x14ac:dyDescent="0.25">
      <c r="A249" s="22" t="s">
        <v>220</v>
      </c>
      <c r="B249" s="59"/>
      <c r="C249" s="51">
        <v>40</v>
      </c>
      <c r="D249" s="37">
        <v>10</v>
      </c>
      <c r="E249" s="37">
        <v>10</v>
      </c>
      <c r="F249" s="20">
        <v>10</v>
      </c>
      <c r="G249" s="38">
        <v>10</v>
      </c>
      <c r="H249" s="20" t="s">
        <v>297</v>
      </c>
      <c r="I249" s="20" t="s">
        <v>297</v>
      </c>
      <c r="J249" s="20" t="s">
        <v>297</v>
      </c>
      <c r="K249" s="14">
        <f t="shared" si="46"/>
        <v>40</v>
      </c>
      <c r="L249" s="18"/>
    </row>
    <row r="250" spans="1:12" ht="15.75" x14ac:dyDescent="0.25">
      <c r="A250" s="28" t="s">
        <v>44</v>
      </c>
      <c r="B250" s="75" t="s">
        <v>156</v>
      </c>
      <c r="C250" s="77">
        <f>+C251+C252+C253+C255+C256+C257+C254</f>
        <v>295</v>
      </c>
      <c r="D250" s="77">
        <f t="shared" ref="D250:G250" si="50">+D251+D252+D253+D255+D256+D257+D254</f>
        <v>105</v>
      </c>
      <c r="E250" s="77">
        <f t="shared" si="50"/>
        <v>0</v>
      </c>
      <c r="F250" s="77">
        <f t="shared" si="50"/>
        <v>190</v>
      </c>
      <c r="G250" s="77">
        <f t="shared" si="50"/>
        <v>0</v>
      </c>
      <c r="H250" s="77">
        <f t="shared" ref="H250" si="51">H252</f>
        <v>50</v>
      </c>
      <c r="I250" s="28">
        <v>50</v>
      </c>
      <c r="J250" s="28">
        <v>50</v>
      </c>
      <c r="K250" s="14">
        <f t="shared" si="46"/>
        <v>295</v>
      </c>
      <c r="L250" s="18"/>
    </row>
    <row r="251" spans="1:12" ht="15.75" x14ac:dyDescent="0.25">
      <c r="A251" s="20" t="s">
        <v>360</v>
      </c>
      <c r="B251" s="75"/>
      <c r="C251" s="78">
        <v>100</v>
      </c>
      <c r="D251" s="78">
        <v>100</v>
      </c>
      <c r="E251" s="78">
        <v>0</v>
      </c>
      <c r="F251" s="78">
        <v>0</v>
      </c>
      <c r="G251" s="111">
        <v>0</v>
      </c>
      <c r="H251" s="78">
        <v>0</v>
      </c>
      <c r="I251" s="20">
        <v>0</v>
      </c>
      <c r="J251" s="20">
        <v>0</v>
      </c>
      <c r="K251" s="14">
        <f t="shared" si="46"/>
        <v>100</v>
      </c>
      <c r="L251" s="18"/>
    </row>
    <row r="252" spans="1:12" ht="23.25" customHeight="1" x14ac:dyDescent="0.25">
      <c r="A252" s="22" t="s">
        <v>271</v>
      </c>
      <c r="B252" s="60"/>
      <c r="C252" s="37">
        <v>40</v>
      </c>
      <c r="D252" s="37">
        <v>0</v>
      </c>
      <c r="E252" s="37">
        <v>0</v>
      </c>
      <c r="F252" s="20">
        <v>40</v>
      </c>
      <c r="G252" s="38">
        <v>0</v>
      </c>
      <c r="H252" s="20">
        <v>50</v>
      </c>
      <c r="I252" s="20">
        <v>50</v>
      </c>
      <c r="J252" s="20">
        <v>50</v>
      </c>
      <c r="K252" s="14">
        <f t="shared" si="46"/>
        <v>40</v>
      </c>
      <c r="L252" s="18"/>
    </row>
    <row r="253" spans="1:12" ht="23.25" customHeight="1" x14ac:dyDescent="0.25">
      <c r="A253" s="127" t="s">
        <v>469</v>
      </c>
      <c r="B253" s="59"/>
      <c r="C253" s="70">
        <v>40</v>
      </c>
      <c r="D253" s="70">
        <v>0</v>
      </c>
      <c r="E253" s="70">
        <v>0</v>
      </c>
      <c r="F253" s="71">
        <v>40</v>
      </c>
      <c r="G253" s="72">
        <v>0</v>
      </c>
      <c r="H253" s="71"/>
      <c r="I253" s="20"/>
      <c r="J253" s="20"/>
      <c r="K253" s="14">
        <f t="shared" si="46"/>
        <v>40</v>
      </c>
      <c r="L253" s="18"/>
    </row>
    <row r="254" spans="1:12" ht="23.25" customHeight="1" x14ac:dyDescent="0.25">
      <c r="A254" s="127" t="s">
        <v>533</v>
      </c>
      <c r="B254" s="59"/>
      <c r="C254" s="70">
        <v>10</v>
      </c>
      <c r="D254" s="70"/>
      <c r="E254" s="70"/>
      <c r="F254" s="71">
        <v>10</v>
      </c>
      <c r="G254" s="72"/>
      <c r="H254" s="71"/>
      <c r="I254" s="20"/>
      <c r="J254" s="20"/>
      <c r="K254" s="14"/>
      <c r="L254" s="18"/>
    </row>
    <row r="255" spans="1:12" ht="23.25" customHeight="1" x14ac:dyDescent="0.25">
      <c r="A255" s="127" t="s">
        <v>470</v>
      </c>
      <c r="B255" s="59"/>
      <c r="C255" s="70">
        <v>0</v>
      </c>
      <c r="D255" s="70">
        <v>0</v>
      </c>
      <c r="E255" s="70">
        <v>0</v>
      </c>
      <c r="F255" s="71">
        <v>0</v>
      </c>
      <c r="G255" s="72">
        <v>0</v>
      </c>
      <c r="H255" s="71"/>
      <c r="I255" s="20"/>
      <c r="J255" s="20"/>
      <c r="K255" s="14">
        <f t="shared" si="46"/>
        <v>0</v>
      </c>
      <c r="L255" s="18"/>
    </row>
    <row r="256" spans="1:12" ht="51" customHeight="1" x14ac:dyDescent="0.25">
      <c r="A256" s="86" t="s">
        <v>471</v>
      </c>
      <c r="B256" s="59"/>
      <c r="C256" s="70">
        <v>100</v>
      </c>
      <c r="D256" s="70">
        <v>0</v>
      </c>
      <c r="E256" s="70">
        <v>0</v>
      </c>
      <c r="F256" s="71">
        <v>100</v>
      </c>
      <c r="G256" s="72">
        <v>0</v>
      </c>
      <c r="H256" s="71"/>
      <c r="I256" s="20"/>
      <c r="J256" s="20"/>
      <c r="K256" s="14">
        <f t="shared" si="46"/>
        <v>100</v>
      </c>
      <c r="L256" s="18"/>
    </row>
    <row r="257" spans="1:12" ht="54" customHeight="1" x14ac:dyDescent="0.25">
      <c r="A257" s="65" t="s">
        <v>361</v>
      </c>
      <c r="B257" s="59"/>
      <c r="C257" s="70">
        <v>5</v>
      </c>
      <c r="D257" s="70">
        <v>5</v>
      </c>
      <c r="E257" s="70">
        <v>0</v>
      </c>
      <c r="F257" s="71">
        <v>0</v>
      </c>
      <c r="G257" s="72">
        <v>0</v>
      </c>
      <c r="H257" s="71">
        <v>0</v>
      </c>
      <c r="I257" s="20">
        <v>0</v>
      </c>
      <c r="J257" s="20">
        <v>0</v>
      </c>
      <c r="K257" s="14">
        <f t="shared" si="46"/>
        <v>5</v>
      </c>
      <c r="L257" s="18"/>
    </row>
    <row r="258" spans="1:12" ht="15.75" x14ac:dyDescent="0.25">
      <c r="A258" s="79" t="s">
        <v>262</v>
      </c>
      <c r="B258" s="80" t="s">
        <v>263</v>
      </c>
      <c r="C258" s="81">
        <f>+C259</f>
        <v>255</v>
      </c>
      <c r="D258" s="81">
        <f t="shared" ref="D258:H258" si="52">+D259</f>
        <v>255</v>
      </c>
      <c r="E258" s="81">
        <f t="shared" si="52"/>
        <v>0</v>
      </c>
      <c r="F258" s="81">
        <f t="shared" si="52"/>
        <v>0</v>
      </c>
      <c r="G258" s="81">
        <f t="shared" si="52"/>
        <v>0</v>
      </c>
      <c r="H258" s="81">
        <f t="shared" si="52"/>
        <v>0</v>
      </c>
      <c r="I258" s="20">
        <v>500</v>
      </c>
      <c r="J258" s="20">
        <v>500</v>
      </c>
      <c r="K258" s="14">
        <f t="shared" si="46"/>
        <v>255</v>
      </c>
      <c r="L258" s="18"/>
    </row>
    <row r="259" spans="1:12" ht="34.5" customHeight="1" x14ac:dyDescent="0.25">
      <c r="A259" s="82" t="s">
        <v>264</v>
      </c>
      <c r="B259" s="59"/>
      <c r="C259" s="70">
        <v>255</v>
      </c>
      <c r="D259" s="70">
        <v>255</v>
      </c>
      <c r="E259" s="70">
        <v>0</v>
      </c>
      <c r="F259" s="71">
        <v>0</v>
      </c>
      <c r="G259" s="71">
        <v>0</v>
      </c>
      <c r="H259" s="71">
        <v>0</v>
      </c>
      <c r="I259" s="71">
        <v>0</v>
      </c>
      <c r="J259" s="71">
        <v>0</v>
      </c>
      <c r="K259" s="14">
        <f t="shared" si="46"/>
        <v>255</v>
      </c>
      <c r="L259" s="18"/>
    </row>
    <row r="260" spans="1:12" ht="17.25" customHeight="1" x14ac:dyDescent="0.25">
      <c r="A260" s="65" t="s">
        <v>265</v>
      </c>
      <c r="B260" s="62"/>
      <c r="C260" s="73"/>
      <c r="D260" s="83"/>
      <c r="E260" s="83"/>
      <c r="F260" s="40"/>
      <c r="G260" s="40"/>
      <c r="H260" s="40"/>
      <c r="I260" s="40"/>
      <c r="J260" s="40"/>
      <c r="K260" s="14">
        <f t="shared" si="46"/>
        <v>0</v>
      </c>
      <c r="L260" s="18"/>
    </row>
    <row r="261" spans="1:12" ht="15.75" x14ac:dyDescent="0.25">
      <c r="A261" s="34" t="s">
        <v>98</v>
      </c>
      <c r="B261" s="64" t="s">
        <v>97</v>
      </c>
      <c r="C261" s="83">
        <f>+C262+C263+C264+C265+C266</f>
        <v>49996</v>
      </c>
      <c r="D261" s="83">
        <f t="shared" ref="D261:J261" si="53">+D262+D263+D264+D265+D266</f>
        <v>13562</v>
      </c>
      <c r="E261" s="83">
        <f t="shared" si="53"/>
        <v>13262</v>
      </c>
      <c r="F261" s="83">
        <f t="shared" si="53"/>
        <v>11668</v>
      </c>
      <c r="G261" s="83">
        <f t="shared" si="53"/>
        <v>11504</v>
      </c>
      <c r="H261" s="83">
        <f t="shared" si="53"/>
        <v>26452</v>
      </c>
      <c r="I261" s="83">
        <f t="shared" si="53"/>
        <v>28371</v>
      </c>
      <c r="J261" s="83">
        <f t="shared" si="53"/>
        <v>28474</v>
      </c>
      <c r="K261" s="14">
        <f t="shared" si="46"/>
        <v>49996</v>
      </c>
      <c r="L261" s="18"/>
    </row>
    <row r="262" spans="1:12" ht="15.75" x14ac:dyDescent="0.25">
      <c r="A262" s="28" t="s">
        <v>11</v>
      </c>
      <c r="B262" s="84" t="s">
        <v>99</v>
      </c>
      <c r="C262" s="30">
        <f>C268+C273+C293+C297</f>
        <v>19978</v>
      </c>
      <c r="D262" s="30">
        <f t="shared" ref="D262:G262" si="54">D268+D273+D293+D297</f>
        <v>5361</v>
      </c>
      <c r="E262" s="30">
        <f t="shared" si="54"/>
        <v>4942</v>
      </c>
      <c r="F262" s="30">
        <f t="shared" si="54"/>
        <v>5343</v>
      </c>
      <c r="G262" s="30">
        <f t="shared" si="54"/>
        <v>4332</v>
      </c>
      <c r="H262" s="28">
        <v>15078</v>
      </c>
      <c r="I262" s="30">
        <v>17000</v>
      </c>
      <c r="J262" s="30">
        <v>17100</v>
      </c>
      <c r="K262" s="14">
        <f t="shared" si="46"/>
        <v>19978</v>
      </c>
      <c r="L262" s="18"/>
    </row>
    <row r="263" spans="1:12" ht="15.75" x14ac:dyDescent="0.25">
      <c r="A263" s="28" t="s">
        <v>12</v>
      </c>
      <c r="B263" s="21" t="s">
        <v>100</v>
      </c>
      <c r="C263" s="30">
        <f>+C274+C294+C298+C269</f>
        <v>5008</v>
      </c>
      <c r="D263" s="30">
        <f t="shared" ref="D263:G263" si="55">+D274+D294+D298+D269</f>
        <v>1260</v>
      </c>
      <c r="E263" s="30">
        <f t="shared" si="55"/>
        <v>1276</v>
      </c>
      <c r="F263" s="30">
        <f t="shared" si="55"/>
        <v>1235</v>
      </c>
      <c r="G263" s="30">
        <f t="shared" si="55"/>
        <v>1237</v>
      </c>
      <c r="H263" s="30">
        <v>2500</v>
      </c>
      <c r="I263" s="30">
        <v>2500</v>
      </c>
      <c r="J263" s="30">
        <v>2500</v>
      </c>
      <c r="K263" s="14">
        <f t="shared" si="46"/>
        <v>5008</v>
      </c>
      <c r="L263" s="18"/>
    </row>
    <row r="264" spans="1:12" ht="15.75" x14ac:dyDescent="0.25">
      <c r="A264" s="28" t="s">
        <v>14</v>
      </c>
      <c r="B264" s="21" t="s">
        <v>101</v>
      </c>
      <c r="C264" s="30">
        <f>+C275+C288</f>
        <v>24746</v>
      </c>
      <c r="D264" s="30">
        <f t="shared" ref="D264:G264" si="56">+D275+D288</f>
        <v>6911</v>
      </c>
      <c r="E264" s="30">
        <f t="shared" si="56"/>
        <v>6865</v>
      </c>
      <c r="F264" s="30">
        <f t="shared" si="56"/>
        <v>5060</v>
      </c>
      <c r="G264" s="30">
        <f t="shared" si="56"/>
        <v>5910</v>
      </c>
      <c r="H264" s="30">
        <v>8874</v>
      </c>
      <c r="I264" s="30">
        <v>8871</v>
      </c>
      <c r="J264" s="30">
        <v>8874</v>
      </c>
      <c r="K264" s="14">
        <f t="shared" si="46"/>
        <v>24746</v>
      </c>
      <c r="L264" s="18"/>
    </row>
    <row r="265" spans="1:12" ht="15.75" x14ac:dyDescent="0.25">
      <c r="A265" s="34" t="s">
        <v>205</v>
      </c>
      <c r="B265" s="64" t="s">
        <v>206</v>
      </c>
      <c r="C265" s="30">
        <f>C281</f>
        <v>110</v>
      </c>
      <c r="D265" s="30">
        <f t="shared" ref="D265:G265" si="57">D281</f>
        <v>30</v>
      </c>
      <c r="E265" s="30">
        <f t="shared" si="57"/>
        <v>25</v>
      </c>
      <c r="F265" s="30">
        <f t="shared" si="57"/>
        <v>30</v>
      </c>
      <c r="G265" s="30">
        <f t="shared" si="57"/>
        <v>25</v>
      </c>
      <c r="H265" s="30"/>
      <c r="I265" s="30"/>
      <c r="J265" s="30"/>
      <c r="K265" s="14">
        <f t="shared" si="46"/>
        <v>110</v>
      </c>
      <c r="L265" s="18"/>
    </row>
    <row r="266" spans="1:12" ht="15.75" x14ac:dyDescent="0.25">
      <c r="A266" s="28" t="s">
        <v>13</v>
      </c>
      <c r="B266" s="21" t="s">
        <v>140</v>
      </c>
      <c r="C266" s="30">
        <f>+C270+C295+C299</f>
        <v>154</v>
      </c>
      <c r="D266" s="30">
        <f t="shared" ref="D266:G266" si="58">+D270+D295+D299</f>
        <v>0</v>
      </c>
      <c r="E266" s="30">
        <f t="shared" si="58"/>
        <v>154</v>
      </c>
      <c r="F266" s="30">
        <f t="shared" si="58"/>
        <v>0</v>
      </c>
      <c r="G266" s="30">
        <f t="shared" si="58"/>
        <v>0</v>
      </c>
      <c r="H266" s="30">
        <v>0</v>
      </c>
      <c r="I266" s="30">
        <v>0</v>
      </c>
      <c r="J266" s="30">
        <v>0</v>
      </c>
      <c r="K266" s="14">
        <f t="shared" si="46"/>
        <v>154</v>
      </c>
      <c r="L266" s="18"/>
    </row>
    <row r="267" spans="1:12" ht="15.75" x14ac:dyDescent="0.25">
      <c r="A267" s="28" t="s">
        <v>217</v>
      </c>
      <c r="B267" s="21" t="s">
        <v>102</v>
      </c>
      <c r="C267" s="30">
        <f>+C268+C269+C270</f>
        <v>4827</v>
      </c>
      <c r="D267" s="30">
        <f t="shared" ref="D267:G267" si="59">+D268+D269+D270</f>
        <v>1190</v>
      </c>
      <c r="E267" s="30">
        <f t="shared" si="59"/>
        <v>1260</v>
      </c>
      <c r="F267" s="30">
        <f t="shared" si="59"/>
        <v>1175</v>
      </c>
      <c r="G267" s="30">
        <f t="shared" si="59"/>
        <v>1202</v>
      </c>
      <c r="H267" s="28">
        <v>2350</v>
      </c>
      <c r="I267" s="28">
        <v>2350</v>
      </c>
      <c r="J267" s="28">
        <v>2270</v>
      </c>
      <c r="K267" s="14">
        <f t="shared" si="46"/>
        <v>4827</v>
      </c>
      <c r="L267" s="18"/>
    </row>
    <row r="268" spans="1:12" ht="15.75" x14ac:dyDescent="0.25">
      <c r="A268" s="20" t="s">
        <v>2</v>
      </c>
      <c r="B268" s="58"/>
      <c r="C268" s="37">
        <v>3140</v>
      </c>
      <c r="D268" s="37">
        <v>790</v>
      </c>
      <c r="E268" s="37">
        <v>790</v>
      </c>
      <c r="F268" s="20">
        <v>775</v>
      </c>
      <c r="G268" s="38">
        <v>785</v>
      </c>
      <c r="H268" s="20" t="s">
        <v>297</v>
      </c>
      <c r="I268" s="20" t="s">
        <v>297</v>
      </c>
      <c r="J268" s="20" t="s">
        <v>297</v>
      </c>
      <c r="K268" s="14">
        <f t="shared" si="46"/>
        <v>3140</v>
      </c>
      <c r="L268" s="18"/>
    </row>
    <row r="269" spans="1:12" ht="15.75" x14ac:dyDescent="0.25">
      <c r="A269" s="20" t="s">
        <v>57</v>
      </c>
      <c r="B269" s="58"/>
      <c r="C269" s="37">
        <v>1627</v>
      </c>
      <c r="D269" s="37">
        <v>400</v>
      </c>
      <c r="E269" s="37">
        <v>410</v>
      </c>
      <c r="F269" s="20">
        <v>400</v>
      </c>
      <c r="G269" s="38">
        <v>417</v>
      </c>
      <c r="H269" s="20" t="s">
        <v>297</v>
      </c>
      <c r="I269" s="20" t="s">
        <v>297</v>
      </c>
      <c r="J269" s="20" t="s">
        <v>297</v>
      </c>
      <c r="K269" s="14">
        <f t="shared" si="46"/>
        <v>1627</v>
      </c>
      <c r="L269" s="18"/>
    </row>
    <row r="270" spans="1:12" ht="15.75" x14ac:dyDescent="0.25">
      <c r="A270" s="20" t="s">
        <v>13</v>
      </c>
      <c r="B270" s="58"/>
      <c r="C270" s="37">
        <v>60</v>
      </c>
      <c r="D270" s="37">
        <v>0</v>
      </c>
      <c r="E270" s="37">
        <v>60</v>
      </c>
      <c r="F270" s="20">
        <v>0</v>
      </c>
      <c r="G270" s="38">
        <v>0</v>
      </c>
      <c r="H270" s="20" t="s">
        <v>297</v>
      </c>
      <c r="I270" s="20" t="s">
        <v>297</v>
      </c>
      <c r="J270" s="20" t="s">
        <v>297</v>
      </c>
      <c r="K270" s="14">
        <f t="shared" si="46"/>
        <v>60</v>
      </c>
      <c r="L270" s="18"/>
    </row>
    <row r="271" spans="1:12" ht="15.75" x14ac:dyDescent="0.25">
      <c r="A271" s="28" t="s">
        <v>51</v>
      </c>
      <c r="B271" s="21" t="s">
        <v>103</v>
      </c>
      <c r="C271" s="30">
        <f>+C273+C274+C275+C276</f>
        <v>34478</v>
      </c>
      <c r="D271" s="30">
        <f t="shared" ref="D271:G271" si="60">+D273+D274+D275+D276</f>
        <v>9692</v>
      </c>
      <c r="E271" s="30">
        <f t="shared" si="60"/>
        <v>9272</v>
      </c>
      <c r="F271" s="30">
        <f t="shared" si="60"/>
        <v>7861</v>
      </c>
      <c r="G271" s="30">
        <f t="shared" si="60"/>
        <v>7653</v>
      </c>
      <c r="H271" s="28">
        <v>6000</v>
      </c>
      <c r="I271" s="28">
        <v>7000</v>
      </c>
      <c r="J271" s="28">
        <v>8000</v>
      </c>
      <c r="K271" s="14">
        <f t="shared" si="46"/>
        <v>34478</v>
      </c>
      <c r="L271" s="18"/>
    </row>
    <row r="272" spans="1:12" ht="15.75" x14ac:dyDescent="0.25">
      <c r="A272" s="28" t="s">
        <v>221</v>
      </c>
      <c r="B272" s="58"/>
      <c r="C272" s="37"/>
      <c r="D272" s="37"/>
      <c r="E272" s="37"/>
      <c r="F272" s="37"/>
      <c r="G272" s="37"/>
      <c r="H272" s="20"/>
      <c r="I272" s="20"/>
      <c r="J272" s="20"/>
      <c r="K272" s="14">
        <f t="shared" si="46"/>
        <v>0</v>
      </c>
      <c r="L272" s="18"/>
    </row>
    <row r="273" spans="1:12" ht="15.75" x14ac:dyDescent="0.25">
      <c r="A273" s="20" t="s">
        <v>2</v>
      </c>
      <c r="B273" s="58"/>
      <c r="C273" s="37">
        <f>+C278+C283+C286</f>
        <v>9581</v>
      </c>
      <c r="D273" s="37">
        <f t="shared" ref="D273:G274" si="61">+D278+D283+D286</f>
        <v>2749</v>
      </c>
      <c r="E273" s="37">
        <f t="shared" si="61"/>
        <v>2339</v>
      </c>
      <c r="F273" s="37">
        <f t="shared" si="61"/>
        <v>2748</v>
      </c>
      <c r="G273" s="37">
        <f t="shared" si="61"/>
        <v>1745</v>
      </c>
      <c r="H273" s="20" t="s">
        <v>297</v>
      </c>
      <c r="I273" s="20" t="s">
        <v>297</v>
      </c>
      <c r="J273" s="20" t="s">
        <v>297</v>
      </c>
      <c r="K273" s="14">
        <f t="shared" si="46"/>
        <v>9581</v>
      </c>
      <c r="L273" s="18"/>
    </row>
    <row r="274" spans="1:12" ht="15.75" x14ac:dyDescent="0.25">
      <c r="A274" s="20" t="s">
        <v>57</v>
      </c>
      <c r="B274" s="58"/>
      <c r="C274" s="37">
        <f>+C279+C284+C287</f>
        <v>371</v>
      </c>
      <c r="D274" s="37">
        <f t="shared" si="61"/>
        <v>107</v>
      </c>
      <c r="E274" s="37">
        <f t="shared" si="61"/>
        <v>103</v>
      </c>
      <c r="F274" s="37">
        <f t="shared" si="61"/>
        <v>83</v>
      </c>
      <c r="G274" s="37">
        <f t="shared" si="61"/>
        <v>78</v>
      </c>
      <c r="H274" s="20" t="s">
        <v>297</v>
      </c>
      <c r="I274" s="20" t="s">
        <v>297</v>
      </c>
      <c r="J274" s="20" t="s">
        <v>297</v>
      </c>
      <c r="K274" s="14">
        <f t="shared" si="46"/>
        <v>371</v>
      </c>
      <c r="L274" s="18"/>
    </row>
    <row r="275" spans="1:12" ht="15.75" x14ac:dyDescent="0.25">
      <c r="A275" s="20" t="s">
        <v>14</v>
      </c>
      <c r="B275" s="58"/>
      <c r="C275" s="37">
        <f>C280</f>
        <v>24416</v>
      </c>
      <c r="D275" s="37">
        <f t="shared" ref="D275:G276" si="62">D280</f>
        <v>6806</v>
      </c>
      <c r="E275" s="37">
        <f t="shared" si="62"/>
        <v>6805</v>
      </c>
      <c r="F275" s="37">
        <f t="shared" si="62"/>
        <v>5000</v>
      </c>
      <c r="G275" s="37">
        <f t="shared" si="62"/>
        <v>5805</v>
      </c>
      <c r="H275" s="20" t="s">
        <v>297</v>
      </c>
      <c r="I275" s="20" t="s">
        <v>297</v>
      </c>
      <c r="J275" s="20" t="s">
        <v>297</v>
      </c>
      <c r="K275" s="14">
        <f t="shared" si="46"/>
        <v>24416</v>
      </c>
      <c r="L275" s="18"/>
    </row>
    <row r="276" spans="1:12" ht="15.75" x14ac:dyDescent="0.25">
      <c r="A276" s="40" t="s">
        <v>205</v>
      </c>
      <c r="B276" s="58"/>
      <c r="C276" s="37">
        <f>C281</f>
        <v>110</v>
      </c>
      <c r="D276" s="37">
        <f t="shared" si="62"/>
        <v>30</v>
      </c>
      <c r="E276" s="37">
        <f t="shared" si="62"/>
        <v>25</v>
      </c>
      <c r="F276" s="37">
        <f t="shared" si="62"/>
        <v>30</v>
      </c>
      <c r="G276" s="37">
        <f t="shared" si="62"/>
        <v>25</v>
      </c>
      <c r="H276" s="20" t="s">
        <v>297</v>
      </c>
      <c r="I276" s="20" t="s">
        <v>297</v>
      </c>
      <c r="J276" s="20" t="s">
        <v>297</v>
      </c>
      <c r="K276" s="14">
        <f t="shared" si="46"/>
        <v>110</v>
      </c>
      <c r="L276" s="18"/>
    </row>
    <row r="277" spans="1:12" ht="15.75" x14ac:dyDescent="0.25">
      <c r="A277" s="28" t="s">
        <v>163</v>
      </c>
      <c r="B277" s="21" t="s">
        <v>164</v>
      </c>
      <c r="C277" s="30">
        <f>C278+C279+C280+C281</f>
        <v>32866</v>
      </c>
      <c r="D277" s="30">
        <f t="shared" ref="D277:G277" si="63">D278+D279+D280+D281</f>
        <v>9276</v>
      </c>
      <c r="E277" s="30">
        <f t="shared" si="63"/>
        <v>8855</v>
      </c>
      <c r="F277" s="30">
        <f t="shared" si="63"/>
        <v>7470</v>
      </c>
      <c r="G277" s="30">
        <f t="shared" si="63"/>
        <v>7265</v>
      </c>
      <c r="H277" s="20" t="s">
        <v>297</v>
      </c>
      <c r="I277" s="20" t="s">
        <v>297</v>
      </c>
      <c r="J277" s="20" t="s">
        <v>297</v>
      </c>
      <c r="K277" s="14">
        <f t="shared" si="46"/>
        <v>32866</v>
      </c>
      <c r="L277" s="18"/>
    </row>
    <row r="278" spans="1:12" ht="15.75" x14ac:dyDescent="0.25">
      <c r="A278" s="20" t="s">
        <v>43</v>
      </c>
      <c r="B278" s="58"/>
      <c r="C278" s="37">
        <f>+D278+E278+F278+G278</f>
        <v>8230</v>
      </c>
      <c r="D278" s="37">
        <v>2410</v>
      </c>
      <c r="E278" s="37">
        <v>2000</v>
      </c>
      <c r="F278" s="37">
        <v>2410</v>
      </c>
      <c r="G278" s="37">
        <v>1410</v>
      </c>
      <c r="H278" s="20" t="s">
        <v>297</v>
      </c>
      <c r="I278" s="20" t="s">
        <v>297</v>
      </c>
      <c r="J278" s="20" t="s">
        <v>297</v>
      </c>
      <c r="K278" s="14">
        <f t="shared" si="46"/>
        <v>8230</v>
      </c>
      <c r="L278" s="18"/>
    </row>
    <row r="279" spans="1:12" ht="15.75" x14ac:dyDescent="0.25">
      <c r="A279" s="20" t="s">
        <v>57</v>
      </c>
      <c r="B279" s="58"/>
      <c r="C279" s="37">
        <v>110</v>
      </c>
      <c r="D279" s="37">
        <v>30</v>
      </c>
      <c r="E279" s="37">
        <v>25</v>
      </c>
      <c r="F279" s="37">
        <v>30</v>
      </c>
      <c r="G279" s="37">
        <v>25</v>
      </c>
      <c r="H279" s="20" t="s">
        <v>297</v>
      </c>
      <c r="I279" s="20" t="s">
        <v>297</v>
      </c>
      <c r="J279" s="20" t="s">
        <v>297</v>
      </c>
      <c r="K279" s="14">
        <f t="shared" si="46"/>
        <v>110</v>
      </c>
      <c r="L279" s="18"/>
    </row>
    <row r="280" spans="1:12" ht="15.75" x14ac:dyDescent="0.25">
      <c r="A280" s="20" t="s">
        <v>14</v>
      </c>
      <c r="B280" s="58"/>
      <c r="C280" s="37">
        <f>+D280+E280+F280+G280</f>
        <v>24416</v>
      </c>
      <c r="D280" s="37">
        <v>6806</v>
      </c>
      <c r="E280" s="37">
        <v>6805</v>
      </c>
      <c r="F280" s="37">
        <v>5000</v>
      </c>
      <c r="G280" s="37">
        <v>5805</v>
      </c>
      <c r="H280" s="20" t="s">
        <v>297</v>
      </c>
      <c r="I280" s="20" t="s">
        <v>297</v>
      </c>
      <c r="J280" s="20" t="s">
        <v>297</v>
      </c>
      <c r="K280" s="14">
        <f t="shared" si="46"/>
        <v>24416</v>
      </c>
      <c r="L280" s="18"/>
    </row>
    <row r="281" spans="1:12" ht="15.75" x14ac:dyDescent="0.25">
      <c r="A281" s="40" t="s">
        <v>205</v>
      </c>
      <c r="B281" s="58"/>
      <c r="C281" s="37">
        <v>110</v>
      </c>
      <c r="D281" s="37">
        <v>30</v>
      </c>
      <c r="E281" s="37">
        <v>25</v>
      </c>
      <c r="F281" s="37">
        <v>30</v>
      </c>
      <c r="G281" s="37">
        <v>25</v>
      </c>
      <c r="H281" s="20" t="s">
        <v>297</v>
      </c>
      <c r="I281" s="20" t="s">
        <v>297</v>
      </c>
      <c r="J281" s="20" t="s">
        <v>297</v>
      </c>
      <c r="K281" s="14">
        <f t="shared" si="46"/>
        <v>110</v>
      </c>
      <c r="L281" s="18"/>
    </row>
    <row r="282" spans="1:12" ht="15.75" x14ac:dyDescent="0.25">
      <c r="A282" s="28" t="s">
        <v>381</v>
      </c>
      <c r="B282" s="21" t="s">
        <v>382</v>
      </c>
      <c r="C282" s="30">
        <f>+C283+C284</f>
        <v>872</v>
      </c>
      <c r="D282" s="30">
        <f t="shared" ref="D282:G282" si="64">+D283+D284</f>
        <v>221</v>
      </c>
      <c r="E282" s="30">
        <f t="shared" si="64"/>
        <v>218</v>
      </c>
      <c r="F282" s="30">
        <f t="shared" si="64"/>
        <v>218</v>
      </c>
      <c r="G282" s="30">
        <f t="shared" si="64"/>
        <v>215</v>
      </c>
      <c r="H282" s="20" t="s">
        <v>297</v>
      </c>
      <c r="I282" s="20" t="s">
        <v>297</v>
      </c>
      <c r="J282" s="20" t="s">
        <v>297</v>
      </c>
      <c r="K282" s="14">
        <f t="shared" si="46"/>
        <v>872</v>
      </c>
      <c r="L282" s="18"/>
    </row>
    <row r="283" spans="1:12" ht="15.75" x14ac:dyDescent="0.25">
      <c r="A283" s="20" t="s">
        <v>2</v>
      </c>
      <c r="B283" s="58"/>
      <c r="C283" s="37">
        <v>789</v>
      </c>
      <c r="D283" s="37">
        <v>198</v>
      </c>
      <c r="E283" s="37">
        <v>198</v>
      </c>
      <c r="F283" s="20">
        <v>198</v>
      </c>
      <c r="G283" s="38">
        <v>195</v>
      </c>
      <c r="H283" s="20" t="s">
        <v>297</v>
      </c>
      <c r="I283" s="20" t="s">
        <v>297</v>
      </c>
      <c r="J283" s="20" t="s">
        <v>297</v>
      </c>
      <c r="K283" s="14">
        <f t="shared" si="46"/>
        <v>789</v>
      </c>
      <c r="L283" s="18"/>
    </row>
    <row r="284" spans="1:12" ht="15.75" x14ac:dyDescent="0.25">
      <c r="A284" s="20" t="s">
        <v>57</v>
      </c>
      <c r="B284" s="58"/>
      <c r="C284" s="37">
        <v>83</v>
      </c>
      <c r="D284" s="37">
        <v>23</v>
      </c>
      <c r="E284" s="37">
        <v>20</v>
      </c>
      <c r="F284" s="20">
        <v>20</v>
      </c>
      <c r="G284" s="38">
        <v>20</v>
      </c>
      <c r="H284" s="20" t="s">
        <v>297</v>
      </c>
      <c r="I284" s="20" t="s">
        <v>297</v>
      </c>
      <c r="J284" s="20" t="s">
        <v>297</v>
      </c>
      <c r="K284" s="14">
        <f t="shared" si="46"/>
        <v>83</v>
      </c>
      <c r="L284" s="18"/>
    </row>
    <row r="285" spans="1:12" ht="15.75" x14ac:dyDescent="0.25">
      <c r="A285" s="28" t="s">
        <v>383</v>
      </c>
      <c r="B285" s="58"/>
      <c r="C285" s="30">
        <f>+C286+C287</f>
        <v>740</v>
      </c>
      <c r="D285" s="30">
        <f t="shared" ref="D285:G285" si="65">+D286+D287</f>
        <v>195</v>
      </c>
      <c r="E285" s="30">
        <f t="shared" si="65"/>
        <v>199</v>
      </c>
      <c r="F285" s="30">
        <f t="shared" si="65"/>
        <v>173</v>
      </c>
      <c r="G285" s="30">
        <f t="shared" si="65"/>
        <v>173</v>
      </c>
      <c r="H285" s="20" t="s">
        <v>297</v>
      </c>
      <c r="I285" s="20" t="s">
        <v>297</v>
      </c>
      <c r="J285" s="20" t="s">
        <v>297</v>
      </c>
      <c r="K285" s="14">
        <f t="shared" si="46"/>
        <v>740</v>
      </c>
      <c r="L285" s="18"/>
    </row>
    <row r="286" spans="1:12" ht="15.75" x14ac:dyDescent="0.25">
      <c r="A286" s="20" t="s">
        <v>2</v>
      </c>
      <c r="B286" s="58"/>
      <c r="C286" s="37">
        <v>562</v>
      </c>
      <c r="D286" s="37">
        <v>141</v>
      </c>
      <c r="E286" s="37">
        <v>141</v>
      </c>
      <c r="F286" s="20">
        <v>140</v>
      </c>
      <c r="G286" s="38">
        <v>140</v>
      </c>
      <c r="H286" s="20" t="s">
        <v>297</v>
      </c>
      <c r="I286" s="20" t="s">
        <v>297</v>
      </c>
      <c r="J286" s="20" t="s">
        <v>297</v>
      </c>
      <c r="K286" s="14">
        <f t="shared" ref="K286:K361" si="66">+G286+F286+E286+D286</f>
        <v>562</v>
      </c>
      <c r="L286" s="18"/>
    </row>
    <row r="287" spans="1:12" ht="15.75" x14ac:dyDescent="0.25">
      <c r="A287" s="20" t="s">
        <v>57</v>
      </c>
      <c r="B287" s="58"/>
      <c r="C287" s="37">
        <v>178</v>
      </c>
      <c r="D287" s="37">
        <v>54</v>
      </c>
      <c r="E287" s="37">
        <v>58</v>
      </c>
      <c r="F287" s="20">
        <v>33</v>
      </c>
      <c r="G287" s="38">
        <v>33</v>
      </c>
      <c r="H287" s="20" t="s">
        <v>297</v>
      </c>
      <c r="I287" s="20" t="s">
        <v>297</v>
      </c>
      <c r="J287" s="20" t="s">
        <v>297</v>
      </c>
      <c r="K287" s="14">
        <f t="shared" si="66"/>
        <v>178</v>
      </c>
      <c r="L287" s="18"/>
    </row>
    <row r="288" spans="1:12" ht="15.75" x14ac:dyDescent="0.25">
      <c r="A288" s="28" t="s">
        <v>105</v>
      </c>
      <c r="B288" s="21" t="s">
        <v>104</v>
      </c>
      <c r="C288" s="30">
        <f>+C289+C290+C291</f>
        <v>330</v>
      </c>
      <c r="D288" s="30">
        <f>+D289+D290+D291</f>
        <v>105</v>
      </c>
      <c r="E288" s="30">
        <f>+E289+E290+E291</f>
        <v>60</v>
      </c>
      <c r="F288" s="30">
        <f>+F289+F290+F291</f>
        <v>60</v>
      </c>
      <c r="G288" s="30">
        <f>+G289+G290+G291</f>
        <v>105</v>
      </c>
      <c r="H288" s="28">
        <v>74</v>
      </c>
      <c r="I288" s="28">
        <v>74</v>
      </c>
      <c r="J288" s="28">
        <v>74</v>
      </c>
      <c r="K288" s="14">
        <f t="shared" si="66"/>
        <v>330</v>
      </c>
      <c r="L288" s="18"/>
    </row>
    <row r="289" spans="1:12" ht="15.75" x14ac:dyDescent="0.25">
      <c r="A289" s="20" t="s">
        <v>308</v>
      </c>
      <c r="B289" s="58"/>
      <c r="C289" s="37">
        <v>140</v>
      </c>
      <c r="D289" s="37">
        <v>50</v>
      </c>
      <c r="E289" s="37">
        <v>20</v>
      </c>
      <c r="F289" s="20">
        <v>20</v>
      </c>
      <c r="G289" s="38">
        <v>50</v>
      </c>
      <c r="H289" s="20" t="s">
        <v>297</v>
      </c>
      <c r="I289" s="20" t="s">
        <v>297</v>
      </c>
      <c r="J289" s="20" t="s">
        <v>297</v>
      </c>
      <c r="K289" s="14">
        <f t="shared" si="66"/>
        <v>140</v>
      </c>
      <c r="L289" s="18"/>
    </row>
    <row r="290" spans="1:12" ht="15.75" x14ac:dyDescent="0.25">
      <c r="A290" s="20" t="s">
        <v>309</v>
      </c>
      <c r="B290" s="58"/>
      <c r="C290" s="37">
        <v>40</v>
      </c>
      <c r="D290" s="37">
        <v>10</v>
      </c>
      <c r="E290" s="37">
        <v>10</v>
      </c>
      <c r="F290" s="20">
        <v>10</v>
      </c>
      <c r="G290" s="38">
        <v>10</v>
      </c>
      <c r="H290" s="20" t="s">
        <v>297</v>
      </c>
      <c r="I290" s="20" t="s">
        <v>297</v>
      </c>
      <c r="J290" s="20" t="s">
        <v>297</v>
      </c>
      <c r="K290" s="14">
        <f t="shared" si="66"/>
        <v>40</v>
      </c>
      <c r="L290" s="18"/>
    </row>
    <row r="291" spans="1:12" ht="15.75" x14ac:dyDescent="0.25">
      <c r="A291" s="20" t="s">
        <v>15</v>
      </c>
      <c r="B291" s="58"/>
      <c r="C291" s="37">
        <v>150</v>
      </c>
      <c r="D291" s="37">
        <v>45</v>
      </c>
      <c r="E291" s="37">
        <v>30</v>
      </c>
      <c r="F291" s="20">
        <v>30</v>
      </c>
      <c r="G291" s="38">
        <v>45</v>
      </c>
      <c r="H291" s="20" t="s">
        <v>297</v>
      </c>
      <c r="I291" s="20" t="s">
        <v>297</v>
      </c>
      <c r="J291" s="20" t="s">
        <v>297</v>
      </c>
      <c r="K291" s="14">
        <f t="shared" si="66"/>
        <v>150</v>
      </c>
      <c r="L291" s="18"/>
    </row>
    <row r="292" spans="1:12" ht="15.75" x14ac:dyDescent="0.25">
      <c r="A292" s="28" t="s">
        <v>16</v>
      </c>
      <c r="B292" s="21" t="s">
        <v>106</v>
      </c>
      <c r="C292" s="30">
        <f>+C293+C294+C295</f>
        <v>2678</v>
      </c>
      <c r="D292" s="30">
        <f t="shared" ref="D292:G292" si="67">+D293+D294+D295</f>
        <v>657</v>
      </c>
      <c r="E292" s="30">
        <f t="shared" si="67"/>
        <v>722</v>
      </c>
      <c r="F292" s="30">
        <f t="shared" si="67"/>
        <v>657</v>
      </c>
      <c r="G292" s="30">
        <f t="shared" si="67"/>
        <v>642</v>
      </c>
      <c r="H292" s="28">
        <v>1837</v>
      </c>
      <c r="I292" s="28">
        <v>1937</v>
      </c>
      <c r="J292" s="28">
        <v>1937</v>
      </c>
      <c r="K292" s="14">
        <f t="shared" si="66"/>
        <v>2678</v>
      </c>
      <c r="L292" s="18"/>
    </row>
    <row r="293" spans="1:12" ht="15.75" x14ac:dyDescent="0.25">
      <c r="A293" s="20" t="s">
        <v>2</v>
      </c>
      <c r="B293" s="58"/>
      <c r="C293" s="37">
        <v>943</v>
      </c>
      <c r="D293" s="37">
        <v>237</v>
      </c>
      <c r="E293" s="37">
        <v>237</v>
      </c>
      <c r="F293" s="20">
        <v>237</v>
      </c>
      <c r="G293" s="38">
        <v>232</v>
      </c>
      <c r="H293" s="20" t="s">
        <v>297</v>
      </c>
      <c r="I293" s="20" t="s">
        <v>297</v>
      </c>
      <c r="J293" s="20" t="s">
        <v>297</v>
      </c>
      <c r="K293" s="14">
        <f t="shared" si="66"/>
        <v>943</v>
      </c>
      <c r="L293" s="18"/>
    </row>
    <row r="294" spans="1:12" ht="15.75" x14ac:dyDescent="0.25">
      <c r="A294" s="20" t="s">
        <v>57</v>
      </c>
      <c r="B294" s="58"/>
      <c r="C294" s="37">
        <v>1670</v>
      </c>
      <c r="D294" s="37">
        <v>420</v>
      </c>
      <c r="E294" s="37">
        <v>420</v>
      </c>
      <c r="F294" s="20">
        <v>420</v>
      </c>
      <c r="G294" s="38">
        <v>410</v>
      </c>
      <c r="H294" s="20" t="s">
        <v>297</v>
      </c>
      <c r="I294" s="20" t="s">
        <v>297</v>
      </c>
      <c r="J294" s="20" t="s">
        <v>297</v>
      </c>
      <c r="K294" s="14">
        <f t="shared" si="66"/>
        <v>1670</v>
      </c>
      <c r="L294" s="18"/>
    </row>
    <row r="295" spans="1:12" ht="15.75" x14ac:dyDescent="0.25">
      <c r="A295" s="20" t="s">
        <v>192</v>
      </c>
      <c r="B295" s="58"/>
      <c r="C295" s="37">
        <v>65</v>
      </c>
      <c r="D295" s="37">
        <v>0</v>
      </c>
      <c r="E295" s="37">
        <v>65</v>
      </c>
      <c r="F295" s="20">
        <v>0</v>
      </c>
      <c r="G295" s="38">
        <v>0</v>
      </c>
      <c r="H295" s="20"/>
      <c r="I295" s="20"/>
      <c r="J295" s="20"/>
      <c r="K295" s="14">
        <f t="shared" si="66"/>
        <v>65</v>
      </c>
      <c r="L295" s="18"/>
    </row>
    <row r="296" spans="1:12" ht="15.75" x14ac:dyDescent="0.25">
      <c r="A296" s="28" t="s">
        <v>168</v>
      </c>
      <c r="B296" s="21" t="s">
        <v>107</v>
      </c>
      <c r="C296" s="30">
        <f>+C297+C298+C299</f>
        <v>7683</v>
      </c>
      <c r="D296" s="30">
        <f t="shared" ref="D296:F296" si="68">+D297+D298+D299</f>
        <v>1918</v>
      </c>
      <c r="E296" s="30">
        <f t="shared" si="68"/>
        <v>1948</v>
      </c>
      <c r="F296" s="30">
        <f t="shared" si="68"/>
        <v>1915</v>
      </c>
      <c r="G296" s="30">
        <f t="shared" ref="G296" si="69">+G297+G298</f>
        <v>1902</v>
      </c>
      <c r="H296" s="28">
        <v>5021</v>
      </c>
      <c r="I296" s="28">
        <v>5021</v>
      </c>
      <c r="J296" s="28">
        <v>5021</v>
      </c>
      <c r="K296" s="14">
        <f t="shared" si="66"/>
        <v>7683</v>
      </c>
      <c r="L296" s="18"/>
    </row>
    <row r="297" spans="1:12" ht="15.75" x14ac:dyDescent="0.25">
      <c r="A297" s="20" t="s">
        <v>2</v>
      </c>
      <c r="B297" s="58"/>
      <c r="C297" s="37">
        <f>+C301+C304+C307</f>
        <v>6314</v>
      </c>
      <c r="D297" s="37">
        <f>+D301+D304+D307</f>
        <v>1585</v>
      </c>
      <c r="E297" s="37">
        <f>+E301+E304+E307</f>
        <v>1576</v>
      </c>
      <c r="F297" s="37">
        <f>+F301+F304+F307</f>
        <v>1583</v>
      </c>
      <c r="G297" s="37">
        <f>+G301+G304+G307</f>
        <v>1570</v>
      </c>
      <c r="H297" s="20" t="s">
        <v>297</v>
      </c>
      <c r="I297" s="20" t="s">
        <v>297</v>
      </c>
      <c r="J297" s="20" t="s">
        <v>297</v>
      </c>
      <c r="K297" s="14">
        <f t="shared" si="66"/>
        <v>6314</v>
      </c>
      <c r="L297" s="18"/>
    </row>
    <row r="298" spans="1:12" ht="15.75" x14ac:dyDescent="0.25">
      <c r="A298" s="20" t="s">
        <v>57</v>
      </c>
      <c r="B298" s="58"/>
      <c r="C298" s="37">
        <f>+C302+C305+C308</f>
        <v>1340</v>
      </c>
      <c r="D298" s="37">
        <f t="shared" ref="D298:G298" si="70">+D302+D305+D308</f>
        <v>333</v>
      </c>
      <c r="E298" s="37">
        <f t="shared" si="70"/>
        <v>343</v>
      </c>
      <c r="F298" s="37">
        <f t="shared" si="70"/>
        <v>332</v>
      </c>
      <c r="G298" s="37">
        <f t="shared" si="70"/>
        <v>332</v>
      </c>
      <c r="H298" s="20" t="s">
        <v>297</v>
      </c>
      <c r="I298" s="20" t="s">
        <v>297</v>
      </c>
      <c r="J298" s="20" t="s">
        <v>297</v>
      </c>
      <c r="K298" s="14">
        <f t="shared" si="66"/>
        <v>1340</v>
      </c>
      <c r="L298" s="18"/>
    </row>
    <row r="299" spans="1:12" ht="15.75" x14ac:dyDescent="0.25">
      <c r="A299" s="20" t="s">
        <v>192</v>
      </c>
      <c r="B299" s="58"/>
      <c r="C299" s="37">
        <f>+C309</f>
        <v>29</v>
      </c>
      <c r="D299" s="37">
        <f t="shared" ref="D299:G299" si="71">+D309</f>
        <v>0</v>
      </c>
      <c r="E299" s="37">
        <f t="shared" si="71"/>
        <v>29</v>
      </c>
      <c r="F299" s="37">
        <f t="shared" si="71"/>
        <v>0</v>
      </c>
      <c r="G299" s="37">
        <f t="shared" si="71"/>
        <v>0</v>
      </c>
      <c r="H299" s="20"/>
      <c r="I299" s="20"/>
      <c r="J299" s="20"/>
      <c r="K299" s="14">
        <f t="shared" si="66"/>
        <v>29</v>
      </c>
      <c r="L299" s="18"/>
    </row>
    <row r="300" spans="1:12" ht="15.75" x14ac:dyDescent="0.25">
      <c r="A300" s="28" t="s">
        <v>165</v>
      </c>
      <c r="B300" s="21"/>
      <c r="C300" s="30">
        <f>+C301+C302</f>
        <v>5507</v>
      </c>
      <c r="D300" s="30">
        <f t="shared" ref="D300:G300" si="72">+D301+D302</f>
        <v>1380</v>
      </c>
      <c r="E300" s="30">
        <f t="shared" si="72"/>
        <v>1379</v>
      </c>
      <c r="F300" s="30">
        <f t="shared" si="72"/>
        <v>1379</v>
      </c>
      <c r="G300" s="30">
        <f t="shared" si="72"/>
        <v>1369</v>
      </c>
      <c r="H300" s="20" t="s">
        <v>297</v>
      </c>
      <c r="I300" s="20" t="s">
        <v>297</v>
      </c>
      <c r="J300" s="20" t="s">
        <v>297</v>
      </c>
      <c r="K300" s="14">
        <f t="shared" si="66"/>
        <v>5507</v>
      </c>
      <c r="L300" s="18"/>
    </row>
    <row r="301" spans="1:12" ht="15.75" x14ac:dyDescent="0.25">
      <c r="A301" s="20" t="s">
        <v>2</v>
      </c>
      <c r="B301" s="58"/>
      <c r="C301" s="37">
        <v>5231</v>
      </c>
      <c r="D301" s="37">
        <v>1310</v>
      </c>
      <c r="E301" s="37">
        <v>1310</v>
      </c>
      <c r="F301" s="20">
        <v>1310</v>
      </c>
      <c r="G301" s="38">
        <v>1301</v>
      </c>
      <c r="H301" s="20" t="s">
        <v>297</v>
      </c>
      <c r="I301" s="20" t="s">
        <v>297</v>
      </c>
      <c r="J301" s="20" t="s">
        <v>297</v>
      </c>
      <c r="K301" s="14">
        <f t="shared" si="66"/>
        <v>5231</v>
      </c>
      <c r="L301" s="18"/>
    </row>
    <row r="302" spans="1:12" ht="15.75" x14ac:dyDescent="0.25">
      <c r="A302" s="20" t="s">
        <v>57</v>
      </c>
      <c r="B302" s="58"/>
      <c r="C302" s="37">
        <v>276</v>
      </c>
      <c r="D302" s="37">
        <v>70</v>
      </c>
      <c r="E302" s="37">
        <v>69</v>
      </c>
      <c r="F302" s="20">
        <v>69</v>
      </c>
      <c r="G302" s="38">
        <v>68</v>
      </c>
      <c r="H302" s="20" t="s">
        <v>297</v>
      </c>
      <c r="I302" s="20" t="s">
        <v>297</v>
      </c>
      <c r="J302" s="20" t="s">
        <v>297</v>
      </c>
      <c r="K302" s="14">
        <f t="shared" si="66"/>
        <v>276</v>
      </c>
      <c r="L302" s="18"/>
    </row>
    <row r="303" spans="1:12" ht="15.75" x14ac:dyDescent="0.25">
      <c r="A303" s="34" t="s">
        <v>166</v>
      </c>
      <c r="B303" s="66"/>
      <c r="C303" s="83">
        <f>+C304+C305</f>
        <v>804</v>
      </c>
      <c r="D303" s="83">
        <f t="shared" ref="D303:G303" si="73">+D304+D305</f>
        <v>200</v>
      </c>
      <c r="E303" s="83">
        <f t="shared" si="73"/>
        <v>206</v>
      </c>
      <c r="F303" s="83">
        <f t="shared" si="73"/>
        <v>199</v>
      </c>
      <c r="G303" s="83">
        <f t="shared" si="73"/>
        <v>199</v>
      </c>
      <c r="H303" s="20" t="s">
        <v>297</v>
      </c>
      <c r="I303" s="20" t="s">
        <v>297</v>
      </c>
      <c r="J303" s="20" t="s">
        <v>297</v>
      </c>
      <c r="K303" s="14">
        <f t="shared" si="66"/>
        <v>804</v>
      </c>
      <c r="L303" s="18"/>
    </row>
    <row r="304" spans="1:12" ht="15.75" x14ac:dyDescent="0.25">
      <c r="A304" s="20" t="s">
        <v>2</v>
      </c>
      <c r="B304" s="58"/>
      <c r="C304" s="37">
        <v>394</v>
      </c>
      <c r="D304" s="37">
        <v>100</v>
      </c>
      <c r="E304" s="37">
        <v>96</v>
      </c>
      <c r="F304" s="20">
        <v>99</v>
      </c>
      <c r="G304" s="38">
        <v>99</v>
      </c>
      <c r="H304" s="20" t="s">
        <v>297</v>
      </c>
      <c r="I304" s="20" t="s">
        <v>297</v>
      </c>
      <c r="J304" s="20" t="s">
        <v>297</v>
      </c>
      <c r="K304" s="14">
        <f t="shared" si="66"/>
        <v>394</v>
      </c>
      <c r="L304" s="18"/>
    </row>
    <row r="305" spans="1:13" ht="15.75" x14ac:dyDescent="0.25">
      <c r="A305" s="20" t="s">
        <v>57</v>
      </c>
      <c r="B305" s="58"/>
      <c r="C305" s="37">
        <v>410</v>
      </c>
      <c r="D305" s="37">
        <v>100</v>
      </c>
      <c r="E305" s="37">
        <v>110</v>
      </c>
      <c r="F305" s="20">
        <v>100</v>
      </c>
      <c r="G305" s="38">
        <v>100</v>
      </c>
      <c r="H305" s="20" t="s">
        <v>297</v>
      </c>
      <c r="I305" s="20" t="s">
        <v>297</v>
      </c>
      <c r="J305" s="20" t="s">
        <v>297</v>
      </c>
      <c r="K305" s="14">
        <f t="shared" si="66"/>
        <v>410</v>
      </c>
      <c r="L305" s="18"/>
    </row>
    <row r="306" spans="1:13" ht="15.75" x14ac:dyDescent="0.25">
      <c r="A306" s="34" t="s">
        <v>167</v>
      </c>
      <c r="B306" s="66"/>
      <c r="C306" s="83">
        <f>+C307+C308+C309</f>
        <v>1372</v>
      </c>
      <c r="D306" s="83">
        <f t="shared" ref="D306:G306" si="74">+D307+D308+D309</f>
        <v>338</v>
      </c>
      <c r="E306" s="83">
        <f t="shared" si="74"/>
        <v>363</v>
      </c>
      <c r="F306" s="83">
        <f t="shared" si="74"/>
        <v>337</v>
      </c>
      <c r="G306" s="83">
        <f t="shared" si="74"/>
        <v>334</v>
      </c>
      <c r="H306" s="20" t="s">
        <v>297</v>
      </c>
      <c r="I306" s="20" t="s">
        <v>297</v>
      </c>
      <c r="J306" s="20" t="s">
        <v>297</v>
      </c>
      <c r="K306" s="14">
        <f t="shared" si="66"/>
        <v>1372</v>
      </c>
      <c r="L306" s="18"/>
    </row>
    <row r="307" spans="1:13" ht="15.75" x14ac:dyDescent="0.25">
      <c r="A307" s="20" t="s">
        <v>2</v>
      </c>
      <c r="B307" s="66"/>
      <c r="C307" s="37">
        <v>689</v>
      </c>
      <c r="D307" s="37">
        <v>175</v>
      </c>
      <c r="E307" s="37">
        <v>170</v>
      </c>
      <c r="F307" s="20">
        <v>174</v>
      </c>
      <c r="G307" s="38">
        <v>170</v>
      </c>
      <c r="H307" s="20" t="s">
        <v>297</v>
      </c>
      <c r="I307" s="20" t="s">
        <v>297</v>
      </c>
      <c r="J307" s="20" t="s">
        <v>297</v>
      </c>
      <c r="K307" s="14">
        <f t="shared" si="66"/>
        <v>689</v>
      </c>
      <c r="L307" s="18"/>
    </row>
    <row r="308" spans="1:13" ht="15.75" x14ac:dyDescent="0.25">
      <c r="A308" s="20" t="s">
        <v>57</v>
      </c>
      <c r="B308" s="66"/>
      <c r="C308" s="37">
        <v>654</v>
      </c>
      <c r="D308" s="37">
        <v>163</v>
      </c>
      <c r="E308" s="37">
        <v>164</v>
      </c>
      <c r="F308" s="20">
        <v>163</v>
      </c>
      <c r="G308" s="38">
        <v>164</v>
      </c>
      <c r="H308" s="20" t="s">
        <v>297</v>
      </c>
      <c r="I308" s="20" t="s">
        <v>297</v>
      </c>
      <c r="J308" s="20" t="s">
        <v>297</v>
      </c>
      <c r="K308" s="14">
        <f t="shared" si="66"/>
        <v>654</v>
      </c>
      <c r="L308" s="18"/>
    </row>
    <row r="309" spans="1:13" ht="15.75" x14ac:dyDescent="0.25">
      <c r="A309" s="20" t="s">
        <v>192</v>
      </c>
      <c r="B309" s="66"/>
      <c r="C309" s="37">
        <v>29</v>
      </c>
      <c r="D309" s="37">
        <v>0</v>
      </c>
      <c r="E309" s="37">
        <v>29</v>
      </c>
      <c r="F309" s="20">
        <v>0</v>
      </c>
      <c r="G309" s="38">
        <v>0</v>
      </c>
      <c r="H309" s="20"/>
      <c r="I309" s="20"/>
      <c r="J309" s="20"/>
      <c r="K309" s="14">
        <f t="shared" si="66"/>
        <v>29</v>
      </c>
      <c r="L309" s="18"/>
    </row>
    <row r="310" spans="1:13" ht="15.75" x14ac:dyDescent="0.25">
      <c r="A310" s="34" t="s">
        <v>113</v>
      </c>
      <c r="B310" s="64" t="s">
        <v>108</v>
      </c>
      <c r="C310" s="83">
        <f>+C311+C312+C313+C314+C315+C316</f>
        <v>24641</v>
      </c>
      <c r="D310" s="83">
        <f t="shared" ref="D310:J310" si="75">+D311+D312+D313+D314+D315+D316</f>
        <v>9263</v>
      </c>
      <c r="E310" s="83">
        <f t="shared" si="75"/>
        <v>6443</v>
      </c>
      <c r="F310" s="83">
        <f t="shared" si="75"/>
        <v>5010</v>
      </c>
      <c r="G310" s="83">
        <f t="shared" si="75"/>
        <v>3925</v>
      </c>
      <c r="H310" s="83">
        <f t="shared" si="75"/>
        <v>31496</v>
      </c>
      <c r="I310" s="83">
        <f t="shared" si="75"/>
        <v>32135</v>
      </c>
      <c r="J310" s="83">
        <f t="shared" si="75"/>
        <v>29111</v>
      </c>
      <c r="K310" s="14">
        <f t="shared" si="66"/>
        <v>24641</v>
      </c>
      <c r="L310" s="18"/>
    </row>
    <row r="311" spans="1:13" ht="15.75" x14ac:dyDescent="0.25">
      <c r="A311" s="28" t="s">
        <v>2</v>
      </c>
      <c r="B311" s="21" t="s">
        <v>109</v>
      </c>
      <c r="C311" s="30">
        <f t="shared" ref="C311:J311" si="76">+C398+C436+C440</f>
        <v>9791</v>
      </c>
      <c r="D311" s="30">
        <f t="shared" si="76"/>
        <v>2490</v>
      </c>
      <c r="E311" s="30">
        <f t="shared" si="76"/>
        <v>2557</v>
      </c>
      <c r="F311" s="30">
        <f t="shared" si="76"/>
        <v>2425</v>
      </c>
      <c r="G311" s="30">
        <f t="shared" si="76"/>
        <v>2319</v>
      </c>
      <c r="H311" s="30">
        <f t="shared" si="76"/>
        <v>9500</v>
      </c>
      <c r="I311" s="30">
        <f t="shared" si="76"/>
        <v>9500</v>
      </c>
      <c r="J311" s="30">
        <f t="shared" si="76"/>
        <v>9500</v>
      </c>
      <c r="K311" s="14">
        <f t="shared" si="66"/>
        <v>9791</v>
      </c>
      <c r="L311" s="18"/>
    </row>
    <row r="312" spans="1:13" ht="15.75" x14ac:dyDescent="0.25">
      <c r="A312" s="28" t="s">
        <v>171</v>
      </c>
      <c r="B312" s="21" t="s">
        <v>110</v>
      </c>
      <c r="C312" s="30">
        <f t="shared" ref="C312:J312" si="77">+C318+C399+C403+C413+C430+C437+C441</f>
        <v>12538</v>
      </c>
      <c r="D312" s="30">
        <f t="shared" si="77"/>
        <v>4522</v>
      </c>
      <c r="E312" s="30">
        <f t="shared" si="77"/>
        <v>3845</v>
      </c>
      <c r="F312" s="30">
        <f t="shared" si="77"/>
        <v>2575</v>
      </c>
      <c r="G312" s="30">
        <f t="shared" si="77"/>
        <v>1596</v>
      </c>
      <c r="H312" s="30">
        <f t="shared" si="77"/>
        <v>11400</v>
      </c>
      <c r="I312" s="30">
        <f t="shared" si="77"/>
        <v>11400</v>
      </c>
      <c r="J312" s="30">
        <f t="shared" si="77"/>
        <v>11400</v>
      </c>
      <c r="K312" s="14">
        <f t="shared" si="66"/>
        <v>12538</v>
      </c>
      <c r="L312" s="18"/>
    </row>
    <row r="313" spans="1:13" ht="15.75" x14ac:dyDescent="0.25">
      <c r="A313" s="34" t="s">
        <v>205</v>
      </c>
      <c r="B313" s="21" t="s">
        <v>209</v>
      </c>
      <c r="C313" s="30">
        <f>C400</f>
        <v>45</v>
      </c>
      <c r="D313" s="30">
        <f t="shared" ref="D313:J313" si="78">D400</f>
        <v>15</v>
      </c>
      <c r="E313" s="30">
        <f t="shared" si="78"/>
        <v>10</v>
      </c>
      <c r="F313" s="30">
        <f t="shared" si="78"/>
        <v>10</v>
      </c>
      <c r="G313" s="30">
        <f t="shared" si="78"/>
        <v>10</v>
      </c>
      <c r="H313" s="30">
        <f t="shared" si="78"/>
        <v>60</v>
      </c>
      <c r="I313" s="30">
        <f t="shared" si="78"/>
        <v>60</v>
      </c>
      <c r="J313" s="30">
        <f t="shared" si="78"/>
        <v>60</v>
      </c>
      <c r="K313" s="14">
        <f t="shared" si="66"/>
        <v>45</v>
      </c>
      <c r="L313" s="18"/>
    </row>
    <row r="314" spans="1:13" ht="15.75" x14ac:dyDescent="0.25">
      <c r="A314" s="34" t="s">
        <v>492</v>
      </c>
      <c r="B314" s="21" t="s">
        <v>491</v>
      </c>
      <c r="C314" s="30">
        <f>C342</f>
        <v>101</v>
      </c>
      <c r="D314" s="30">
        <f t="shared" ref="D314:J314" si="79">D342</f>
        <v>101</v>
      </c>
      <c r="E314" s="30">
        <f t="shared" si="79"/>
        <v>0</v>
      </c>
      <c r="F314" s="30">
        <f t="shared" si="79"/>
        <v>0</v>
      </c>
      <c r="G314" s="30">
        <f t="shared" si="79"/>
        <v>0</v>
      </c>
      <c r="H314" s="30">
        <f t="shared" si="79"/>
        <v>0</v>
      </c>
      <c r="I314" s="30">
        <f t="shared" si="79"/>
        <v>0</v>
      </c>
      <c r="J314" s="30">
        <f t="shared" si="79"/>
        <v>0</v>
      </c>
      <c r="K314" s="14">
        <f t="shared" si="66"/>
        <v>101</v>
      </c>
      <c r="L314" s="18"/>
    </row>
    <row r="315" spans="1:13" ht="15.75" x14ac:dyDescent="0.25">
      <c r="A315" s="28" t="s">
        <v>5</v>
      </c>
      <c r="B315" s="21" t="s">
        <v>111</v>
      </c>
      <c r="C315" s="29">
        <f>+C360+C401+C424+C442+C443+C438+C432+C407</f>
        <v>2166</v>
      </c>
      <c r="D315" s="29">
        <f>+D360+D401+D424+D442+D443+D438+D432+D407</f>
        <v>2135</v>
      </c>
      <c r="E315" s="29">
        <f>+E360+E401+E424+E442+E443+E438+E432+E407</f>
        <v>31</v>
      </c>
      <c r="F315" s="29">
        <f>+F360+F401+F424+F442+F443+F438+F432+F407</f>
        <v>0</v>
      </c>
      <c r="G315" s="29">
        <f>+G360+G401+G424+G442+G443+G438+G432+G407</f>
        <v>0</v>
      </c>
      <c r="H315" s="29">
        <v>9861</v>
      </c>
      <c r="I315" s="29">
        <v>10500</v>
      </c>
      <c r="J315" s="29">
        <v>7476</v>
      </c>
      <c r="K315" s="14">
        <f t="shared" si="66"/>
        <v>2166</v>
      </c>
      <c r="L315" s="18"/>
      <c r="M315" s="4"/>
    </row>
    <row r="316" spans="1:13" ht="15.75" x14ac:dyDescent="0.25">
      <c r="A316" s="28" t="s">
        <v>141</v>
      </c>
      <c r="B316" s="21" t="s">
        <v>142</v>
      </c>
      <c r="C316" s="30">
        <f>C411</f>
        <v>0</v>
      </c>
      <c r="D316" s="30">
        <f t="shared" ref="D316:G316" si="80">D411</f>
        <v>0</v>
      </c>
      <c r="E316" s="30">
        <f t="shared" si="80"/>
        <v>0</v>
      </c>
      <c r="F316" s="30">
        <f t="shared" si="80"/>
        <v>0</v>
      </c>
      <c r="G316" s="30">
        <f t="shared" si="80"/>
        <v>0</v>
      </c>
      <c r="H316" s="30">
        <f>H411</f>
        <v>675</v>
      </c>
      <c r="I316" s="30">
        <f>I411</f>
        <v>675</v>
      </c>
      <c r="J316" s="30">
        <f>J411</f>
        <v>675</v>
      </c>
      <c r="K316" s="14">
        <f t="shared" si="66"/>
        <v>0</v>
      </c>
      <c r="L316" s="18"/>
      <c r="M316" s="4"/>
    </row>
    <row r="317" spans="1:13" ht="15.75" x14ac:dyDescent="0.25">
      <c r="A317" s="28" t="s">
        <v>114</v>
      </c>
      <c r="B317" s="21" t="s">
        <v>112</v>
      </c>
      <c r="C317" s="30">
        <f>+C318+C360</f>
        <v>1881</v>
      </c>
      <c r="D317" s="30">
        <f>+D318+D360</f>
        <v>1256</v>
      </c>
      <c r="E317" s="30">
        <f>+E318+E360</f>
        <v>440</v>
      </c>
      <c r="F317" s="30">
        <f>+F318+F360</f>
        <v>145</v>
      </c>
      <c r="G317" s="30">
        <f>+G318+G360</f>
        <v>40</v>
      </c>
      <c r="H317" s="20">
        <v>0</v>
      </c>
      <c r="I317" s="20">
        <v>0</v>
      </c>
      <c r="J317" s="20">
        <v>0</v>
      </c>
      <c r="K317" s="14">
        <f t="shared" si="66"/>
        <v>1881</v>
      </c>
      <c r="L317" s="18"/>
    </row>
    <row r="318" spans="1:13" ht="15.75" x14ac:dyDescent="0.25">
      <c r="A318" s="28" t="s">
        <v>45</v>
      </c>
      <c r="B318" s="21" t="s">
        <v>115</v>
      </c>
      <c r="C318" s="30">
        <f>+C319+C320+C321+C322+C323+C324+C325+C327+C328+C329+C330+C331+C332+C333+C334+C335+C336+C337+C338+C339+C340+C341</f>
        <v>1196</v>
      </c>
      <c r="D318" s="30">
        <f t="shared" ref="D318:G318" si="81">+D319+D320+D321+D322+D323+D324+D325+D327+D328+D329+D330+D331+D332+D333+D334+D335+D336+D337+D338+D339+D340+D341</f>
        <v>571</v>
      </c>
      <c r="E318" s="30">
        <f t="shared" si="81"/>
        <v>440</v>
      </c>
      <c r="F318" s="30">
        <f t="shared" si="81"/>
        <v>145</v>
      </c>
      <c r="G318" s="30">
        <f t="shared" si="81"/>
        <v>40</v>
      </c>
      <c r="H318" s="30">
        <v>0</v>
      </c>
      <c r="I318" s="20">
        <v>0</v>
      </c>
      <c r="J318" s="20">
        <v>0</v>
      </c>
      <c r="K318" s="14">
        <f t="shared" si="66"/>
        <v>1196</v>
      </c>
      <c r="L318" s="18"/>
    </row>
    <row r="319" spans="1:13" ht="15.75" x14ac:dyDescent="0.25">
      <c r="A319" s="20" t="s">
        <v>228</v>
      </c>
      <c r="B319" s="58"/>
      <c r="C319" s="37">
        <v>10</v>
      </c>
      <c r="D319" s="37">
        <v>5</v>
      </c>
      <c r="E319" s="37">
        <v>5</v>
      </c>
      <c r="F319" s="20">
        <v>0</v>
      </c>
      <c r="G319" s="38">
        <v>0</v>
      </c>
      <c r="H319" s="20" t="s">
        <v>297</v>
      </c>
      <c r="I319" s="20" t="s">
        <v>297</v>
      </c>
      <c r="J319" s="20" t="s">
        <v>297</v>
      </c>
      <c r="K319" s="14">
        <f t="shared" si="66"/>
        <v>10</v>
      </c>
      <c r="L319" s="18"/>
    </row>
    <row r="320" spans="1:13" ht="15.75" x14ac:dyDescent="0.25">
      <c r="A320" s="20" t="s">
        <v>249</v>
      </c>
      <c r="B320" s="58"/>
      <c r="C320" s="37">
        <v>40</v>
      </c>
      <c r="D320" s="37">
        <v>10</v>
      </c>
      <c r="E320" s="37">
        <v>10</v>
      </c>
      <c r="F320" s="20">
        <v>10</v>
      </c>
      <c r="G320" s="38">
        <v>10</v>
      </c>
      <c r="H320" s="20" t="s">
        <v>297</v>
      </c>
      <c r="I320" s="20" t="s">
        <v>297</v>
      </c>
      <c r="J320" s="20" t="s">
        <v>297</v>
      </c>
      <c r="K320" s="14">
        <f t="shared" si="66"/>
        <v>40</v>
      </c>
      <c r="L320" s="18"/>
    </row>
    <row r="321" spans="1:12" ht="15.75" x14ac:dyDescent="0.25">
      <c r="A321" s="20" t="s">
        <v>319</v>
      </c>
      <c r="B321" s="58"/>
      <c r="C321" s="37">
        <v>100</v>
      </c>
      <c r="D321" s="37">
        <v>50</v>
      </c>
      <c r="E321" s="37">
        <v>50</v>
      </c>
      <c r="F321" s="20">
        <v>0</v>
      </c>
      <c r="G321" s="38">
        <v>0</v>
      </c>
      <c r="H321" s="20" t="s">
        <v>297</v>
      </c>
      <c r="I321" s="20" t="s">
        <v>297</v>
      </c>
      <c r="J321" s="20" t="s">
        <v>297</v>
      </c>
      <c r="K321" s="14">
        <f t="shared" si="66"/>
        <v>100</v>
      </c>
      <c r="L321" s="18"/>
    </row>
    <row r="322" spans="1:12" ht="15.75" x14ac:dyDescent="0.25">
      <c r="A322" s="20" t="s">
        <v>230</v>
      </c>
      <c r="B322" s="58"/>
      <c r="C322" s="37">
        <v>130</v>
      </c>
      <c r="D322" s="37">
        <v>40</v>
      </c>
      <c r="E322" s="37">
        <v>50</v>
      </c>
      <c r="F322" s="20">
        <v>40</v>
      </c>
      <c r="G322" s="38">
        <v>0</v>
      </c>
      <c r="H322" s="20" t="s">
        <v>297</v>
      </c>
      <c r="I322" s="20" t="s">
        <v>297</v>
      </c>
      <c r="J322" s="20" t="s">
        <v>297</v>
      </c>
      <c r="K322" s="14">
        <f t="shared" si="66"/>
        <v>130</v>
      </c>
      <c r="L322" s="18"/>
    </row>
    <row r="323" spans="1:12" ht="15.75" x14ac:dyDescent="0.25">
      <c r="A323" s="71" t="s">
        <v>242</v>
      </c>
      <c r="B323" s="96"/>
      <c r="C323" s="70">
        <v>120</v>
      </c>
      <c r="D323" s="70">
        <v>40</v>
      </c>
      <c r="E323" s="70">
        <v>40</v>
      </c>
      <c r="F323" s="71">
        <v>40</v>
      </c>
      <c r="G323" s="72">
        <v>0</v>
      </c>
      <c r="H323" s="71"/>
      <c r="I323" s="71"/>
      <c r="J323" s="71"/>
      <c r="K323" s="14">
        <f t="shared" si="66"/>
        <v>120</v>
      </c>
      <c r="L323" s="18"/>
    </row>
    <row r="324" spans="1:12" ht="31.5" x14ac:dyDescent="0.25">
      <c r="A324" s="82" t="s">
        <v>231</v>
      </c>
      <c r="B324" s="96"/>
      <c r="C324" s="70">
        <v>150</v>
      </c>
      <c r="D324" s="70">
        <v>100</v>
      </c>
      <c r="E324" s="70">
        <v>50</v>
      </c>
      <c r="F324" s="71">
        <v>0</v>
      </c>
      <c r="G324" s="72">
        <v>0</v>
      </c>
      <c r="H324" s="71" t="s">
        <v>297</v>
      </c>
      <c r="I324" s="71" t="s">
        <v>297</v>
      </c>
      <c r="J324" s="71" t="s">
        <v>297</v>
      </c>
      <c r="K324" s="14">
        <f t="shared" si="66"/>
        <v>150</v>
      </c>
      <c r="L324" s="18"/>
    </row>
    <row r="325" spans="1:12" ht="15.75" x14ac:dyDescent="0.25">
      <c r="A325" s="71" t="s">
        <v>358</v>
      </c>
      <c r="B325" s="96"/>
      <c r="C325" s="70">
        <v>10</v>
      </c>
      <c r="D325" s="70">
        <v>10</v>
      </c>
      <c r="E325" s="70">
        <v>0</v>
      </c>
      <c r="F325" s="71">
        <v>0</v>
      </c>
      <c r="G325" s="71">
        <v>0</v>
      </c>
      <c r="H325" s="71"/>
      <c r="I325" s="71"/>
      <c r="J325" s="71"/>
      <c r="K325" s="14">
        <f t="shared" si="66"/>
        <v>10</v>
      </c>
      <c r="L325" s="18"/>
    </row>
    <row r="326" spans="1:12" ht="15.75" x14ac:dyDescent="0.25">
      <c r="A326" s="40" t="s">
        <v>359</v>
      </c>
      <c r="B326" s="66"/>
      <c r="C326" s="73"/>
      <c r="D326" s="73"/>
      <c r="E326" s="73"/>
      <c r="F326" s="40"/>
      <c r="G326" s="40"/>
      <c r="H326" s="40"/>
      <c r="I326" s="40"/>
      <c r="J326" s="40"/>
      <c r="K326" s="14">
        <f t="shared" si="66"/>
        <v>0</v>
      </c>
      <c r="L326" s="18"/>
    </row>
    <row r="327" spans="1:12" ht="15.75" x14ac:dyDescent="0.25">
      <c r="A327" s="20" t="s">
        <v>229</v>
      </c>
      <c r="B327" s="66"/>
      <c r="C327" s="73">
        <v>40</v>
      </c>
      <c r="D327" s="73">
        <v>10</v>
      </c>
      <c r="E327" s="73">
        <v>20</v>
      </c>
      <c r="F327" s="40">
        <v>10</v>
      </c>
      <c r="G327" s="74">
        <v>0</v>
      </c>
      <c r="H327" s="40" t="s">
        <v>297</v>
      </c>
      <c r="I327" s="40" t="s">
        <v>297</v>
      </c>
      <c r="J327" s="40" t="s">
        <v>297</v>
      </c>
      <c r="K327" s="14">
        <f t="shared" si="66"/>
        <v>40</v>
      </c>
      <c r="L327" s="18"/>
    </row>
    <row r="328" spans="1:12" ht="15.75" x14ac:dyDescent="0.25">
      <c r="A328" s="20" t="s">
        <v>232</v>
      </c>
      <c r="B328" s="58"/>
      <c r="C328" s="37">
        <v>40</v>
      </c>
      <c r="D328" s="37">
        <v>10</v>
      </c>
      <c r="E328" s="37">
        <v>10</v>
      </c>
      <c r="F328" s="20">
        <v>10</v>
      </c>
      <c r="G328" s="38">
        <v>10</v>
      </c>
      <c r="H328" s="20" t="s">
        <v>297</v>
      </c>
      <c r="I328" s="20" t="s">
        <v>297</v>
      </c>
      <c r="J328" s="20" t="s">
        <v>297</v>
      </c>
      <c r="K328" s="14">
        <f t="shared" si="66"/>
        <v>40</v>
      </c>
      <c r="L328" s="18"/>
    </row>
    <row r="329" spans="1:12" ht="15.75" x14ac:dyDescent="0.25">
      <c r="A329" s="20" t="s">
        <v>244</v>
      </c>
      <c r="B329" s="58"/>
      <c r="C329" s="37">
        <v>40</v>
      </c>
      <c r="D329" s="37">
        <v>20</v>
      </c>
      <c r="E329" s="37">
        <v>20</v>
      </c>
      <c r="F329" s="20">
        <v>0</v>
      </c>
      <c r="G329" s="38">
        <v>0</v>
      </c>
      <c r="H329" s="20" t="s">
        <v>297</v>
      </c>
      <c r="I329" s="20" t="s">
        <v>297</v>
      </c>
      <c r="J329" s="20" t="s">
        <v>297</v>
      </c>
      <c r="K329" s="14">
        <f t="shared" si="66"/>
        <v>40</v>
      </c>
      <c r="L329" s="18"/>
    </row>
    <row r="330" spans="1:12" ht="47.25" x14ac:dyDescent="0.25">
      <c r="A330" s="134" t="s">
        <v>484</v>
      </c>
      <c r="B330" s="115"/>
      <c r="C330" s="37">
        <v>35</v>
      </c>
      <c r="D330" s="37">
        <v>15</v>
      </c>
      <c r="E330" s="37">
        <v>15</v>
      </c>
      <c r="F330" s="20">
        <v>5</v>
      </c>
      <c r="G330" s="38">
        <v>0</v>
      </c>
      <c r="H330" s="20"/>
      <c r="I330" s="20"/>
      <c r="J330" s="20"/>
      <c r="K330" s="14">
        <f t="shared" si="66"/>
        <v>35</v>
      </c>
      <c r="L330" s="18"/>
    </row>
    <row r="331" spans="1:12" ht="15.75" x14ac:dyDescent="0.25">
      <c r="A331" s="149" t="s">
        <v>473</v>
      </c>
      <c r="B331" s="150"/>
      <c r="C331" s="37">
        <v>30</v>
      </c>
      <c r="D331" s="37">
        <v>30</v>
      </c>
      <c r="E331" s="37">
        <v>0</v>
      </c>
      <c r="F331" s="20">
        <v>0</v>
      </c>
      <c r="G331" s="38">
        <v>0</v>
      </c>
      <c r="H331" s="20"/>
      <c r="I331" s="20"/>
      <c r="J331" s="20"/>
      <c r="K331" s="14">
        <f t="shared" si="66"/>
        <v>30</v>
      </c>
      <c r="L331" s="18"/>
    </row>
    <row r="332" spans="1:12" ht="15.75" x14ac:dyDescent="0.25">
      <c r="A332" s="141" t="s">
        <v>474</v>
      </c>
      <c r="B332" s="142"/>
      <c r="C332" s="37">
        <v>10</v>
      </c>
      <c r="D332" s="37">
        <v>10</v>
      </c>
      <c r="E332" s="37">
        <v>0</v>
      </c>
      <c r="F332" s="20">
        <v>0</v>
      </c>
      <c r="G332" s="38">
        <v>0</v>
      </c>
      <c r="H332" s="20"/>
      <c r="I332" s="20"/>
      <c r="J332" s="20"/>
      <c r="K332" s="14">
        <f t="shared" si="66"/>
        <v>10</v>
      </c>
      <c r="L332" s="18"/>
    </row>
    <row r="333" spans="1:12" ht="15.75" x14ac:dyDescent="0.25">
      <c r="A333" s="128" t="s">
        <v>475</v>
      </c>
      <c r="B333" s="22"/>
      <c r="C333" s="37">
        <v>80</v>
      </c>
      <c r="D333" s="37">
        <v>20</v>
      </c>
      <c r="E333" s="37">
        <v>20</v>
      </c>
      <c r="F333" s="20">
        <v>20</v>
      </c>
      <c r="G333" s="38">
        <v>20</v>
      </c>
      <c r="H333" s="20"/>
      <c r="I333" s="20"/>
      <c r="J333" s="20"/>
      <c r="K333" s="14">
        <f t="shared" si="66"/>
        <v>80</v>
      </c>
      <c r="L333" s="18"/>
    </row>
    <row r="334" spans="1:12" ht="15.75" x14ac:dyDescent="0.25">
      <c r="A334" s="129" t="s">
        <v>476</v>
      </c>
      <c r="B334" s="129"/>
      <c r="C334" s="37">
        <v>60</v>
      </c>
      <c r="D334" s="37">
        <v>40</v>
      </c>
      <c r="E334" s="37">
        <v>20</v>
      </c>
      <c r="F334" s="20">
        <v>0</v>
      </c>
      <c r="G334" s="38">
        <v>0</v>
      </c>
      <c r="H334" s="20"/>
      <c r="I334" s="20"/>
      <c r="J334" s="20"/>
      <c r="K334" s="14">
        <f t="shared" si="66"/>
        <v>60</v>
      </c>
      <c r="L334" s="18"/>
    </row>
    <row r="335" spans="1:12" ht="15.75" x14ac:dyDescent="0.25">
      <c r="A335" s="129" t="s">
        <v>477</v>
      </c>
      <c r="B335" s="129"/>
      <c r="C335" s="37">
        <v>100</v>
      </c>
      <c r="D335" s="37">
        <v>0</v>
      </c>
      <c r="E335" s="37">
        <v>100</v>
      </c>
      <c r="F335" s="20">
        <v>0</v>
      </c>
      <c r="G335" s="38">
        <v>0</v>
      </c>
      <c r="H335" s="20"/>
      <c r="I335" s="20"/>
      <c r="J335" s="20"/>
      <c r="K335" s="14">
        <f t="shared" si="66"/>
        <v>100</v>
      </c>
      <c r="L335" s="18"/>
    </row>
    <row r="336" spans="1:12" ht="31.5" x14ac:dyDescent="0.25">
      <c r="A336" s="25" t="s">
        <v>478</v>
      </c>
      <c r="B336" s="25"/>
      <c r="C336" s="37">
        <v>10</v>
      </c>
      <c r="D336" s="37">
        <v>0</v>
      </c>
      <c r="E336" s="37">
        <v>10</v>
      </c>
      <c r="F336" s="20">
        <v>0</v>
      </c>
      <c r="G336" s="38">
        <v>0</v>
      </c>
      <c r="H336" s="20"/>
      <c r="I336" s="20"/>
      <c r="J336" s="20"/>
      <c r="K336" s="14">
        <f t="shared" si="66"/>
        <v>10</v>
      </c>
      <c r="L336" s="18"/>
    </row>
    <row r="337" spans="1:12" ht="31.5" x14ac:dyDescent="0.25">
      <c r="A337" s="130" t="s">
        <v>479</v>
      </c>
      <c r="B337" s="131"/>
      <c r="C337" s="37">
        <v>20</v>
      </c>
      <c r="D337" s="37">
        <v>10</v>
      </c>
      <c r="E337" s="37">
        <v>10</v>
      </c>
      <c r="F337" s="20">
        <v>0</v>
      </c>
      <c r="G337" s="38">
        <v>0</v>
      </c>
      <c r="H337" s="20"/>
      <c r="I337" s="20"/>
      <c r="J337" s="20"/>
      <c r="K337" s="14">
        <f t="shared" si="66"/>
        <v>20</v>
      </c>
      <c r="L337" s="18"/>
    </row>
    <row r="338" spans="1:12" ht="15.75" x14ac:dyDescent="0.25">
      <c r="A338" s="132" t="s">
        <v>480</v>
      </c>
      <c r="B338" s="132"/>
      <c r="C338" s="37">
        <v>81</v>
      </c>
      <c r="D338" s="37">
        <v>81</v>
      </c>
      <c r="E338" s="37">
        <v>0</v>
      </c>
      <c r="F338" s="20">
        <v>0</v>
      </c>
      <c r="G338" s="38">
        <v>0</v>
      </c>
      <c r="H338" s="20"/>
      <c r="I338" s="20"/>
      <c r="J338" s="20"/>
      <c r="K338" s="14">
        <f t="shared" si="66"/>
        <v>81</v>
      </c>
      <c r="L338" s="18"/>
    </row>
    <row r="339" spans="1:12" ht="15.75" x14ac:dyDescent="0.25">
      <c r="A339" s="132" t="s">
        <v>481</v>
      </c>
      <c r="B339" s="132"/>
      <c r="C339" s="37">
        <v>50</v>
      </c>
      <c r="D339" s="37">
        <v>50</v>
      </c>
      <c r="E339" s="37">
        <v>0</v>
      </c>
      <c r="F339" s="20">
        <v>0</v>
      </c>
      <c r="G339" s="38">
        <v>0</v>
      </c>
      <c r="H339" s="20"/>
      <c r="I339" s="20"/>
      <c r="J339" s="20"/>
      <c r="K339" s="14">
        <f t="shared" si="66"/>
        <v>50</v>
      </c>
      <c r="L339" s="18"/>
    </row>
    <row r="340" spans="1:12" ht="15.75" x14ac:dyDescent="0.25">
      <c r="A340" s="132" t="s">
        <v>482</v>
      </c>
      <c r="B340" s="132"/>
      <c r="C340" s="37">
        <v>10</v>
      </c>
      <c r="D340" s="37">
        <v>10</v>
      </c>
      <c r="E340" s="37">
        <v>0</v>
      </c>
      <c r="F340" s="20">
        <v>0</v>
      </c>
      <c r="G340" s="38">
        <v>0</v>
      </c>
      <c r="H340" s="20"/>
      <c r="I340" s="20"/>
      <c r="J340" s="20"/>
      <c r="K340" s="14">
        <f t="shared" si="66"/>
        <v>10</v>
      </c>
      <c r="L340" s="18"/>
    </row>
    <row r="341" spans="1:12" ht="15.75" x14ac:dyDescent="0.25">
      <c r="A341" s="133" t="s">
        <v>483</v>
      </c>
      <c r="B341" s="132"/>
      <c r="C341" s="37">
        <v>30</v>
      </c>
      <c r="D341" s="37">
        <v>10</v>
      </c>
      <c r="E341" s="37">
        <v>10</v>
      </c>
      <c r="F341" s="20">
        <v>10</v>
      </c>
      <c r="G341" s="38">
        <v>0</v>
      </c>
      <c r="H341" s="20"/>
      <c r="I341" s="20"/>
      <c r="J341" s="20"/>
      <c r="K341" s="14">
        <f t="shared" si="66"/>
        <v>30</v>
      </c>
      <c r="L341" s="18"/>
    </row>
    <row r="342" spans="1:12" ht="15.75" x14ac:dyDescent="0.25">
      <c r="A342" s="28" t="s">
        <v>419</v>
      </c>
      <c r="B342" s="119" t="s">
        <v>420</v>
      </c>
      <c r="C342" s="30">
        <f>+C343+C344+C345+C346+C347+C348+C349+C350+C351+C352+C353+C354+C355+C356+C357+C358+C359</f>
        <v>101</v>
      </c>
      <c r="D342" s="30">
        <f t="shared" ref="D342:G342" si="82">+D343+D344+D345+D346+D347+D348+D349+D350+D351+D352+D353+D354+D355+D356+D357+D358+D359</f>
        <v>101</v>
      </c>
      <c r="E342" s="30">
        <f t="shared" si="82"/>
        <v>0</v>
      </c>
      <c r="F342" s="30">
        <f t="shared" si="82"/>
        <v>0</v>
      </c>
      <c r="G342" s="30">
        <f t="shared" si="82"/>
        <v>0</v>
      </c>
      <c r="H342" s="20"/>
      <c r="I342" s="20"/>
      <c r="J342" s="20"/>
      <c r="K342" s="14">
        <f t="shared" si="66"/>
        <v>101</v>
      </c>
      <c r="L342" s="18"/>
    </row>
    <row r="343" spans="1:12" ht="24" customHeight="1" x14ac:dyDescent="0.25">
      <c r="A343" s="24" t="s">
        <v>398</v>
      </c>
      <c r="B343" s="115"/>
      <c r="C343" s="37">
        <v>5</v>
      </c>
      <c r="D343" s="37">
        <v>5</v>
      </c>
      <c r="E343" s="37">
        <v>0</v>
      </c>
      <c r="F343" s="20">
        <v>0</v>
      </c>
      <c r="G343" s="38">
        <v>0</v>
      </c>
      <c r="H343" s="20"/>
      <c r="I343" s="20"/>
      <c r="J343" s="20"/>
      <c r="K343" s="14">
        <f t="shared" si="66"/>
        <v>5</v>
      </c>
      <c r="L343" s="18"/>
    </row>
    <row r="344" spans="1:12" ht="31.5" x14ac:dyDescent="0.25">
      <c r="A344" s="25" t="s">
        <v>399</v>
      </c>
      <c r="B344" s="116"/>
      <c r="C344" s="114">
        <v>5</v>
      </c>
      <c r="D344" s="37">
        <v>5</v>
      </c>
      <c r="E344" s="37">
        <v>0</v>
      </c>
      <c r="F344" s="20">
        <v>0</v>
      </c>
      <c r="G344" s="38">
        <v>0</v>
      </c>
      <c r="H344" s="20"/>
      <c r="I344" s="20"/>
      <c r="J344" s="20"/>
      <c r="K344" s="14">
        <f t="shared" si="66"/>
        <v>5</v>
      </c>
      <c r="L344" s="18"/>
    </row>
    <row r="345" spans="1:12" ht="31.5" x14ac:dyDescent="0.25">
      <c r="A345" s="25" t="s">
        <v>397</v>
      </c>
      <c r="B345" s="115"/>
      <c r="C345" s="37">
        <v>21</v>
      </c>
      <c r="D345" s="37">
        <v>21</v>
      </c>
      <c r="E345" s="37">
        <v>0</v>
      </c>
      <c r="F345" s="20">
        <v>0</v>
      </c>
      <c r="G345" s="38">
        <v>0</v>
      </c>
      <c r="H345" s="20"/>
      <c r="I345" s="20"/>
      <c r="J345" s="20"/>
      <c r="K345" s="14">
        <f t="shared" si="66"/>
        <v>21</v>
      </c>
      <c r="L345" s="18"/>
    </row>
    <row r="346" spans="1:12" ht="31.5" x14ac:dyDescent="0.25">
      <c r="A346" s="25" t="s">
        <v>400</v>
      </c>
      <c r="B346" s="116"/>
      <c r="C346" s="114">
        <v>5</v>
      </c>
      <c r="D346" s="37">
        <v>5</v>
      </c>
      <c r="E346" s="37">
        <v>0</v>
      </c>
      <c r="F346" s="20">
        <v>0</v>
      </c>
      <c r="G346" s="38">
        <v>0</v>
      </c>
      <c r="H346" s="20"/>
      <c r="I346" s="20"/>
      <c r="J346" s="20"/>
      <c r="K346" s="14">
        <f t="shared" si="66"/>
        <v>5</v>
      </c>
      <c r="L346" s="18"/>
    </row>
    <row r="347" spans="1:12" ht="15.75" x14ac:dyDescent="0.25">
      <c r="A347" s="20" t="s">
        <v>401</v>
      </c>
      <c r="B347" s="115"/>
      <c r="C347" s="37">
        <v>5</v>
      </c>
      <c r="D347" s="37">
        <v>5</v>
      </c>
      <c r="E347" s="37">
        <v>0</v>
      </c>
      <c r="F347" s="20">
        <v>0</v>
      </c>
      <c r="G347" s="38">
        <v>0</v>
      </c>
      <c r="H347" s="20"/>
      <c r="I347" s="20"/>
      <c r="J347" s="20"/>
      <c r="K347" s="14">
        <f t="shared" si="66"/>
        <v>5</v>
      </c>
      <c r="L347" s="18"/>
    </row>
    <row r="348" spans="1:12" ht="31.5" x14ac:dyDescent="0.25">
      <c r="A348" s="24" t="s">
        <v>402</v>
      </c>
      <c r="B348" s="115"/>
      <c r="C348" s="37">
        <v>5</v>
      </c>
      <c r="D348" s="37">
        <v>5</v>
      </c>
      <c r="E348" s="37">
        <v>0</v>
      </c>
      <c r="F348" s="20">
        <v>0</v>
      </c>
      <c r="G348" s="38">
        <v>0</v>
      </c>
      <c r="H348" s="20"/>
      <c r="I348" s="20"/>
      <c r="J348" s="20"/>
      <c r="K348" s="14">
        <f t="shared" si="66"/>
        <v>5</v>
      </c>
      <c r="L348" s="18"/>
    </row>
    <row r="349" spans="1:12" ht="31.5" x14ac:dyDescent="0.25">
      <c r="A349" s="25" t="s">
        <v>403</v>
      </c>
      <c r="B349" s="116"/>
      <c r="C349" s="114">
        <v>5</v>
      </c>
      <c r="D349" s="114">
        <v>5</v>
      </c>
      <c r="E349" s="114">
        <v>0</v>
      </c>
      <c r="F349" s="25">
        <v>0</v>
      </c>
      <c r="G349" s="38">
        <v>0</v>
      </c>
      <c r="H349" s="20"/>
      <c r="I349" s="20"/>
      <c r="J349" s="20"/>
      <c r="K349" s="14">
        <f t="shared" si="66"/>
        <v>5</v>
      </c>
      <c r="L349" s="18"/>
    </row>
    <row r="350" spans="1:12" ht="31.5" x14ac:dyDescent="0.25">
      <c r="A350" s="25" t="s">
        <v>404</v>
      </c>
      <c r="B350" s="60"/>
      <c r="C350" s="114">
        <v>5</v>
      </c>
      <c r="D350" s="114">
        <v>5</v>
      </c>
      <c r="E350" s="114">
        <v>0</v>
      </c>
      <c r="F350" s="25">
        <v>0</v>
      </c>
      <c r="G350" s="117">
        <v>0</v>
      </c>
      <c r="H350" s="20"/>
      <c r="I350" s="20"/>
      <c r="J350" s="20"/>
      <c r="K350" s="14">
        <f t="shared" si="66"/>
        <v>5</v>
      </c>
      <c r="L350" s="18"/>
    </row>
    <row r="351" spans="1:12" ht="15.75" x14ac:dyDescent="0.25">
      <c r="A351" s="98" t="s">
        <v>405</v>
      </c>
      <c r="B351" s="58"/>
      <c r="C351" s="114">
        <v>5</v>
      </c>
      <c r="D351" s="114">
        <v>5</v>
      </c>
      <c r="E351" s="114">
        <v>0</v>
      </c>
      <c r="F351" s="25">
        <v>0</v>
      </c>
      <c r="G351" s="117">
        <v>0</v>
      </c>
      <c r="H351" s="20"/>
      <c r="I351" s="20"/>
      <c r="J351" s="20"/>
      <c r="K351" s="14">
        <f t="shared" si="66"/>
        <v>5</v>
      </c>
      <c r="L351" s="18"/>
    </row>
    <row r="352" spans="1:12" ht="31.5" x14ac:dyDescent="0.25">
      <c r="A352" s="25" t="s">
        <v>406</v>
      </c>
      <c r="B352" s="60"/>
      <c r="C352" s="114">
        <v>5</v>
      </c>
      <c r="D352" s="114">
        <v>5</v>
      </c>
      <c r="E352" s="114">
        <v>0</v>
      </c>
      <c r="F352" s="25">
        <v>0</v>
      </c>
      <c r="G352" s="117">
        <v>0</v>
      </c>
      <c r="H352" s="20"/>
      <c r="I352" s="20"/>
      <c r="J352" s="20"/>
      <c r="K352" s="14">
        <f t="shared" si="66"/>
        <v>5</v>
      </c>
      <c r="L352" s="18"/>
    </row>
    <row r="353" spans="1:12" ht="31.5" x14ac:dyDescent="0.25">
      <c r="A353" s="24" t="s">
        <v>407</v>
      </c>
      <c r="B353" s="115"/>
      <c r="C353" s="114">
        <v>5</v>
      </c>
      <c r="D353" s="114">
        <v>5</v>
      </c>
      <c r="E353" s="114">
        <v>0</v>
      </c>
      <c r="F353" s="25">
        <v>0</v>
      </c>
      <c r="G353" s="117">
        <v>0</v>
      </c>
      <c r="H353" s="20"/>
      <c r="I353" s="20"/>
      <c r="J353" s="20"/>
      <c r="K353" s="14">
        <f t="shared" si="66"/>
        <v>5</v>
      </c>
      <c r="L353" s="18"/>
    </row>
    <row r="354" spans="1:12" ht="31.5" x14ac:dyDescent="0.25">
      <c r="A354" s="24" t="s">
        <v>408</v>
      </c>
      <c r="B354" s="115"/>
      <c r="C354" s="114">
        <v>5</v>
      </c>
      <c r="D354" s="114">
        <v>5</v>
      </c>
      <c r="E354" s="114">
        <v>0</v>
      </c>
      <c r="F354" s="25">
        <v>0</v>
      </c>
      <c r="G354" s="117">
        <v>0</v>
      </c>
      <c r="H354" s="20"/>
      <c r="I354" s="20"/>
      <c r="J354" s="20"/>
      <c r="K354" s="14">
        <f t="shared" si="66"/>
        <v>5</v>
      </c>
      <c r="L354" s="18"/>
    </row>
    <row r="355" spans="1:12" ht="31.5" x14ac:dyDescent="0.25">
      <c r="A355" s="24" t="s">
        <v>410</v>
      </c>
      <c r="B355" s="115"/>
      <c r="C355" s="114">
        <v>5</v>
      </c>
      <c r="D355" s="114">
        <v>5</v>
      </c>
      <c r="E355" s="114">
        <v>0</v>
      </c>
      <c r="F355" s="25">
        <v>0</v>
      </c>
      <c r="G355" s="117">
        <v>0</v>
      </c>
      <c r="H355" s="20"/>
      <c r="I355" s="20"/>
      <c r="J355" s="20"/>
      <c r="K355" s="14">
        <f t="shared" si="66"/>
        <v>5</v>
      </c>
      <c r="L355" s="18"/>
    </row>
    <row r="356" spans="1:12" ht="31.5" x14ac:dyDescent="0.25">
      <c r="A356" s="24" t="s">
        <v>411</v>
      </c>
      <c r="B356" s="115"/>
      <c r="C356" s="114">
        <v>5</v>
      </c>
      <c r="D356" s="114">
        <v>5</v>
      </c>
      <c r="E356" s="114">
        <v>0</v>
      </c>
      <c r="F356" s="25">
        <v>0</v>
      </c>
      <c r="G356" s="117">
        <v>0</v>
      </c>
      <c r="H356" s="20"/>
      <c r="I356" s="20"/>
      <c r="J356" s="20"/>
      <c r="K356" s="14">
        <f t="shared" si="66"/>
        <v>5</v>
      </c>
      <c r="L356" s="18"/>
    </row>
    <row r="357" spans="1:12" ht="31.5" x14ac:dyDescent="0.25">
      <c r="A357" s="118" t="s">
        <v>412</v>
      </c>
      <c r="B357" s="115"/>
      <c r="C357" s="114">
        <v>5</v>
      </c>
      <c r="D357" s="114">
        <v>5</v>
      </c>
      <c r="E357" s="114">
        <v>0</v>
      </c>
      <c r="F357" s="25">
        <v>0</v>
      </c>
      <c r="G357" s="117">
        <v>0</v>
      </c>
      <c r="H357" s="20"/>
      <c r="I357" s="20"/>
      <c r="J357" s="20"/>
      <c r="K357" s="14">
        <f t="shared" si="66"/>
        <v>5</v>
      </c>
      <c r="L357" s="18"/>
    </row>
    <row r="358" spans="1:12" ht="31.5" x14ac:dyDescent="0.25">
      <c r="A358" s="24" t="s">
        <v>417</v>
      </c>
      <c r="B358" s="115"/>
      <c r="C358" s="114">
        <v>5</v>
      </c>
      <c r="D358" s="114">
        <v>5</v>
      </c>
      <c r="E358" s="114">
        <v>0</v>
      </c>
      <c r="F358" s="25">
        <v>0</v>
      </c>
      <c r="G358" s="117">
        <v>0</v>
      </c>
      <c r="H358" s="20"/>
      <c r="I358" s="20"/>
      <c r="J358" s="20"/>
      <c r="K358" s="14">
        <f t="shared" si="66"/>
        <v>5</v>
      </c>
      <c r="L358" s="18"/>
    </row>
    <row r="359" spans="1:12" ht="31.5" x14ac:dyDescent="0.25">
      <c r="A359" s="24" t="s">
        <v>418</v>
      </c>
      <c r="B359" s="115"/>
      <c r="C359" s="114">
        <v>5</v>
      </c>
      <c r="D359" s="114">
        <v>5</v>
      </c>
      <c r="E359" s="114">
        <v>0</v>
      </c>
      <c r="F359" s="25">
        <v>0</v>
      </c>
      <c r="G359" s="117">
        <v>0</v>
      </c>
      <c r="H359" s="20"/>
      <c r="I359" s="20"/>
      <c r="J359" s="20"/>
      <c r="K359" s="14">
        <f t="shared" si="66"/>
        <v>5</v>
      </c>
      <c r="L359" s="18"/>
    </row>
    <row r="360" spans="1:12" ht="15.75" x14ac:dyDescent="0.25">
      <c r="A360" s="28" t="s">
        <v>212</v>
      </c>
      <c r="B360" s="21" t="s">
        <v>139</v>
      </c>
      <c r="C360" s="30">
        <f>+C388+C389+C390+C391+C393+C394+C395+C392+C381+C382+C383+C384+C385+C386+C387+C361+C362+C363+C361+C362+C363+C364+C365+C366+C367+C368+C369+C370+C371+C372+C373+C374+C375+C376+C377+C378+C379+C380+C396</f>
        <v>685</v>
      </c>
      <c r="D360" s="30">
        <f t="shared" ref="D360:G360" si="83">+D388+D389+D390+D391+D393+D394+D395+D392+D381+D382+D383+D384+D385+D386+D387+D361+D362+D363+D361+D362+D363+D364+D365+D366+D367+D368+D369+D370+D371+D372+D373+D374+D375+D376+D377+D378+D379+D380+D396</f>
        <v>685</v>
      </c>
      <c r="E360" s="30">
        <f t="shared" si="83"/>
        <v>0</v>
      </c>
      <c r="F360" s="30">
        <f t="shared" si="83"/>
        <v>0</v>
      </c>
      <c r="G360" s="30">
        <f t="shared" si="83"/>
        <v>0</v>
      </c>
      <c r="H360" s="30">
        <v>2000</v>
      </c>
      <c r="I360" s="28">
        <v>2000</v>
      </c>
      <c r="J360" s="28">
        <v>2000</v>
      </c>
      <c r="K360" s="14">
        <f t="shared" si="66"/>
        <v>685</v>
      </c>
      <c r="L360" s="18"/>
    </row>
    <row r="361" spans="1:12" ht="31.5" x14ac:dyDescent="0.25">
      <c r="A361" s="122" t="s">
        <v>433</v>
      </c>
      <c r="B361" s="21"/>
      <c r="C361" s="37">
        <v>0</v>
      </c>
      <c r="D361" s="37">
        <v>0</v>
      </c>
      <c r="E361" s="37">
        <v>0</v>
      </c>
      <c r="F361" s="37">
        <v>0</v>
      </c>
      <c r="G361" s="63">
        <v>0</v>
      </c>
      <c r="H361" s="30"/>
      <c r="I361" s="28"/>
      <c r="J361" s="28"/>
      <c r="K361" s="14">
        <f t="shared" si="66"/>
        <v>0</v>
      </c>
      <c r="L361" s="18"/>
    </row>
    <row r="362" spans="1:12" ht="31.5" x14ac:dyDescent="0.25">
      <c r="A362" s="122" t="s">
        <v>434</v>
      </c>
      <c r="B362" s="21"/>
      <c r="C362" s="37">
        <v>0</v>
      </c>
      <c r="D362" s="37">
        <v>0</v>
      </c>
      <c r="E362" s="37">
        <v>0</v>
      </c>
      <c r="F362" s="37">
        <v>0</v>
      </c>
      <c r="G362" s="63">
        <v>0</v>
      </c>
      <c r="H362" s="30"/>
      <c r="I362" s="28"/>
      <c r="J362" s="28"/>
      <c r="K362" s="14">
        <f t="shared" ref="K362:K425" si="84">+G362+F362+E362+D362</f>
        <v>0</v>
      </c>
      <c r="L362" s="18"/>
    </row>
    <row r="363" spans="1:12" ht="31.5" x14ac:dyDescent="0.25">
      <c r="A363" s="123" t="s">
        <v>435</v>
      </c>
      <c r="B363" s="21"/>
      <c r="C363" s="37">
        <v>0</v>
      </c>
      <c r="D363" s="37">
        <v>0</v>
      </c>
      <c r="E363" s="37">
        <v>0</v>
      </c>
      <c r="F363" s="37">
        <v>0</v>
      </c>
      <c r="G363" s="63">
        <v>0</v>
      </c>
      <c r="H363" s="30"/>
      <c r="I363" s="28"/>
      <c r="J363" s="28"/>
      <c r="K363" s="14">
        <f t="shared" si="84"/>
        <v>0</v>
      </c>
      <c r="L363" s="18"/>
    </row>
    <row r="364" spans="1:12" ht="15.75" x14ac:dyDescent="0.25">
      <c r="A364" s="124" t="s">
        <v>438</v>
      </c>
      <c r="B364" s="119"/>
      <c r="C364" s="37">
        <v>98</v>
      </c>
      <c r="D364" s="37">
        <v>98</v>
      </c>
      <c r="E364" s="37">
        <v>0</v>
      </c>
      <c r="F364" s="37">
        <v>0</v>
      </c>
      <c r="G364" s="63">
        <v>0</v>
      </c>
      <c r="H364" s="30"/>
      <c r="I364" s="28"/>
      <c r="J364" s="28"/>
      <c r="K364" s="14">
        <f t="shared" si="84"/>
        <v>98</v>
      </c>
      <c r="L364" s="18"/>
    </row>
    <row r="365" spans="1:12" ht="15.75" x14ac:dyDescent="0.25">
      <c r="A365" s="124" t="s">
        <v>439</v>
      </c>
      <c r="B365" s="119"/>
      <c r="C365" s="37">
        <v>100</v>
      </c>
      <c r="D365" s="37">
        <v>100</v>
      </c>
      <c r="E365" s="37">
        <v>0</v>
      </c>
      <c r="F365" s="37"/>
      <c r="G365" s="63"/>
      <c r="H365" s="30"/>
      <c r="I365" s="28"/>
      <c r="J365" s="28"/>
      <c r="K365" s="14">
        <f t="shared" si="84"/>
        <v>100</v>
      </c>
      <c r="L365" s="18"/>
    </row>
    <row r="366" spans="1:12" ht="15.75" x14ac:dyDescent="0.25">
      <c r="A366" s="124" t="s">
        <v>440</v>
      </c>
      <c r="B366" s="119"/>
      <c r="C366" s="37">
        <v>120</v>
      </c>
      <c r="D366" s="37">
        <v>120</v>
      </c>
      <c r="E366" s="37">
        <v>0</v>
      </c>
      <c r="F366" s="37"/>
      <c r="G366" s="63"/>
      <c r="H366" s="30"/>
      <c r="I366" s="28"/>
      <c r="J366" s="28"/>
      <c r="K366" s="14">
        <f t="shared" si="84"/>
        <v>120</v>
      </c>
      <c r="L366" s="18"/>
    </row>
    <row r="367" spans="1:12" ht="15.75" x14ac:dyDescent="0.25">
      <c r="A367" s="124" t="s">
        <v>441</v>
      </c>
      <c r="B367" s="119"/>
      <c r="C367" s="37">
        <v>95</v>
      </c>
      <c r="D367" s="37">
        <v>95</v>
      </c>
      <c r="E367" s="37">
        <v>0</v>
      </c>
      <c r="F367" s="37"/>
      <c r="G367" s="63"/>
      <c r="H367" s="30"/>
      <c r="I367" s="28"/>
      <c r="J367" s="28"/>
      <c r="K367" s="14">
        <f t="shared" si="84"/>
        <v>95</v>
      </c>
      <c r="L367" s="18"/>
    </row>
    <row r="368" spans="1:12" ht="31.5" x14ac:dyDescent="0.25">
      <c r="A368" s="124" t="s">
        <v>442</v>
      </c>
      <c r="B368" s="119"/>
      <c r="C368" s="37">
        <v>14</v>
      </c>
      <c r="D368" s="37">
        <v>14</v>
      </c>
      <c r="E368" s="37">
        <v>0</v>
      </c>
      <c r="F368" s="37"/>
      <c r="G368" s="63"/>
      <c r="H368" s="30"/>
      <c r="I368" s="28"/>
      <c r="J368" s="28"/>
      <c r="K368" s="14">
        <f t="shared" si="84"/>
        <v>14</v>
      </c>
      <c r="L368" s="18"/>
    </row>
    <row r="369" spans="1:12" ht="15.75" x14ac:dyDescent="0.25">
      <c r="A369" s="124" t="s">
        <v>443</v>
      </c>
      <c r="B369" s="119"/>
      <c r="C369" s="37">
        <v>10</v>
      </c>
      <c r="D369" s="37">
        <v>10</v>
      </c>
      <c r="E369" s="37">
        <v>0</v>
      </c>
      <c r="F369" s="37"/>
      <c r="G369" s="63"/>
      <c r="H369" s="30"/>
      <c r="I369" s="28"/>
      <c r="J369" s="28"/>
      <c r="K369" s="14">
        <f t="shared" si="84"/>
        <v>10</v>
      </c>
      <c r="L369" s="18"/>
    </row>
    <row r="370" spans="1:12" ht="31.5" x14ac:dyDescent="0.25">
      <c r="A370" s="24" t="s">
        <v>444</v>
      </c>
      <c r="B370" s="119"/>
      <c r="C370" s="37">
        <v>33</v>
      </c>
      <c r="D370" s="37">
        <v>33</v>
      </c>
      <c r="E370" s="37">
        <v>0</v>
      </c>
      <c r="F370" s="37"/>
      <c r="G370" s="63"/>
      <c r="H370" s="30"/>
      <c r="I370" s="28"/>
      <c r="J370" s="28"/>
      <c r="K370" s="14">
        <f t="shared" si="84"/>
        <v>33</v>
      </c>
      <c r="L370" s="18"/>
    </row>
    <row r="371" spans="1:12" ht="15.75" x14ac:dyDescent="0.25">
      <c r="A371" s="24" t="s">
        <v>445</v>
      </c>
      <c r="B371" s="119"/>
      <c r="C371" s="37">
        <v>25</v>
      </c>
      <c r="D371" s="37">
        <v>25</v>
      </c>
      <c r="E371" s="37">
        <v>0</v>
      </c>
      <c r="F371" s="37"/>
      <c r="G371" s="63"/>
      <c r="H371" s="30"/>
      <c r="I371" s="28"/>
      <c r="J371" s="28"/>
      <c r="K371" s="14">
        <f t="shared" si="84"/>
        <v>25</v>
      </c>
      <c r="L371" s="18"/>
    </row>
    <row r="372" spans="1:12" ht="15.75" x14ac:dyDescent="0.25">
      <c r="A372" s="24" t="s">
        <v>446</v>
      </c>
      <c r="B372" s="119"/>
      <c r="C372" s="37">
        <v>0</v>
      </c>
      <c r="D372" s="37">
        <v>0</v>
      </c>
      <c r="E372" s="37">
        <v>0</v>
      </c>
      <c r="F372" s="37"/>
      <c r="G372" s="63"/>
      <c r="H372" s="30"/>
      <c r="I372" s="28"/>
      <c r="J372" s="28"/>
      <c r="K372" s="14">
        <f t="shared" si="84"/>
        <v>0</v>
      </c>
      <c r="L372" s="18"/>
    </row>
    <row r="373" spans="1:12" ht="15.75" x14ac:dyDescent="0.25">
      <c r="A373" s="24" t="s">
        <v>447</v>
      </c>
      <c r="B373" s="119"/>
      <c r="C373" s="37">
        <v>0</v>
      </c>
      <c r="D373" s="37">
        <v>0</v>
      </c>
      <c r="E373" s="37">
        <v>0</v>
      </c>
      <c r="F373" s="37"/>
      <c r="G373" s="63"/>
      <c r="H373" s="30"/>
      <c r="I373" s="28"/>
      <c r="J373" s="28"/>
      <c r="K373" s="14">
        <f t="shared" si="84"/>
        <v>0</v>
      </c>
      <c r="L373" s="18"/>
    </row>
    <row r="374" spans="1:12" ht="15.75" x14ac:dyDescent="0.25">
      <c r="A374" s="24" t="s">
        <v>448</v>
      </c>
      <c r="B374" s="119"/>
      <c r="C374" s="37">
        <v>0</v>
      </c>
      <c r="D374" s="37">
        <v>0</v>
      </c>
      <c r="E374" s="37">
        <v>0</v>
      </c>
      <c r="F374" s="37"/>
      <c r="G374" s="63"/>
      <c r="H374" s="30"/>
      <c r="I374" s="28"/>
      <c r="J374" s="28"/>
      <c r="K374" s="14">
        <f t="shared" si="84"/>
        <v>0</v>
      </c>
      <c r="L374" s="18"/>
    </row>
    <row r="375" spans="1:12" ht="15.75" x14ac:dyDescent="0.25">
      <c r="A375" s="24" t="s">
        <v>449</v>
      </c>
      <c r="B375" s="119"/>
      <c r="C375" s="37">
        <v>0</v>
      </c>
      <c r="D375" s="37">
        <v>0</v>
      </c>
      <c r="E375" s="37">
        <v>0</v>
      </c>
      <c r="F375" s="37"/>
      <c r="G375" s="63"/>
      <c r="H375" s="30"/>
      <c r="I375" s="28"/>
      <c r="J375" s="28"/>
      <c r="K375" s="14">
        <f t="shared" si="84"/>
        <v>0</v>
      </c>
      <c r="L375" s="18"/>
    </row>
    <row r="376" spans="1:12" ht="15.75" x14ac:dyDescent="0.25">
      <c r="A376" s="24" t="s">
        <v>450</v>
      </c>
      <c r="B376" s="119"/>
      <c r="C376" s="37">
        <v>0</v>
      </c>
      <c r="D376" s="37">
        <v>0</v>
      </c>
      <c r="E376" s="37">
        <v>0</v>
      </c>
      <c r="F376" s="37"/>
      <c r="G376" s="63"/>
      <c r="H376" s="30"/>
      <c r="I376" s="28"/>
      <c r="J376" s="28"/>
      <c r="K376" s="14">
        <f t="shared" si="84"/>
        <v>0</v>
      </c>
      <c r="L376" s="18"/>
    </row>
    <row r="377" spans="1:12" ht="15.75" x14ac:dyDescent="0.25">
      <c r="A377" s="24" t="s">
        <v>451</v>
      </c>
      <c r="B377" s="119"/>
      <c r="C377" s="37">
        <v>0</v>
      </c>
      <c r="D377" s="37">
        <v>0</v>
      </c>
      <c r="E377" s="37">
        <v>0</v>
      </c>
      <c r="F377" s="37"/>
      <c r="G377" s="63"/>
      <c r="H377" s="30"/>
      <c r="I377" s="28"/>
      <c r="J377" s="28"/>
      <c r="K377" s="14">
        <f t="shared" si="84"/>
        <v>0</v>
      </c>
      <c r="L377" s="18"/>
    </row>
    <row r="378" spans="1:12" ht="15.75" x14ac:dyDescent="0.25">
      <c r="A378" s="24" t="s">
        <v>452</v>
      </c>
      <c r="B378" s="119"/>
      <c r="C378" s="37">
        <v>0</v>
      </c>
      <c r="D378" s="37">
        <v>0</v>
      </c>
      <c r="E378" s="37">
        <v>0</v>
      </c>
      <c r="F378" s="37"/>
      <c r="G378" s="63"/>
      <c r="H378" s="30"/>
      <c r="I378" s="28"/>
      <c r="J378" s="28"/>
      <c r="K378" s="14">
        <f t="shared" si="84"/>
        <v>0</v>
      </c>
      <c r="L378" s="18"/>
    </row>
    <row r="379" spans="1:12" ht="15.75" x14ac:dyDescent="0.25">
      <c r="A379" s="24" t="s">
        <v>453</v>
      </c>
      <c r="B379" s="119"/>
      <c r="C379" s="37">
        <v>0</v>
      </c>
      <c r="D379" s="37">
        <v>0</v>
      </c>
      <c r="E379" s="37">
        <v>0</v>
      </c>
      <c r="F379" s="37"/>
      <c r="G379" s="63"/>
      <c r="H379" s="30"/>
      <c r="I379" s="28"/>
      <c r="J379" s="28"/>
      <c r="K379" s="14">
        <f t="shared" si="84"/>
        <v>0</v>
      </c>
      <c r="L379" s="18"/>
    </row>
    <row r="380" spans="1:12" ht="15.75" x14ac:dyDescent="0.25">
      <c r="A380" s="24" t="s">
        <v>454</v>
      </c>
      <c r="B380" s="119"/>
      <c r="C380" s="37">
        <v>0</v>
      </c>
      <c r="D380" s="37">
        <v>0</v>
      </c>
      <c r="E380" s="37">
        <v>0</v>
      </c>
      <c r="F380" s="37"/>
      <c r="G380" s="63"/>
      <c r="H380" s="30"/>
      <c r="I380" s="28"/>
      <c r="J380" s="28"/>
      <c r="K380" s="14">
        <f t="shared" si="84"/>
        <v>0</v>
      </c>
      <c r="L380" s="18"/>
    </row>
    <row r="381" spans="1:12" ht="15.75" x14ac:dyDescent="0.25">
      <c r="A381" s="94" t="s">
        <v>415</v>
      </c>
      <c r="B381" s="21"/>
      <c r="C381" s="37">
        <v>5</v>
      </c>
      <c r="D381" s="37">
        <v>5</v>
      </c>
      <c r="E381" s="114">
        <v>0</v>
      </c>
      <c r="F381" s="25">
        <v>0</v>
      </c>
      <c r="G381" s="117">
        <v>0</v>
      </c>
      <c r="H381" s="30"/>
      <c r="I381" s="28"/>
      <c r="J381" s="28"/>
      <c r="K381" s="14">
        <f t="shared" si="84"/>
        <v>5</v>
      </c>
      <c r="L381" s="18"/>
    </row>
    <row r="382" spans="1:12" ht="15.75" x14ac:dyDescent="0.25">
      <c r="A382" s="24" t="s">
        <v>413</v>
      </c>
      <c r="B382" s="21"/>
      <c r="C382" s="37">
        <v>5</v>
      </c>
      <c r="D382" s="37">
        <v>5</v>
      </c>
      <c r="E382" s="114">
        <v>0</v>
      </c>
      <c r="F382" s="25">
        <v>0</v>
      </c>
      <c r="G382" s="117">
        <v>0</v>
      </c>
      <c r="H382" s="30"/>
      <c r="I382" s="28"/>
      <c r="J382" s="28"/>
      <c r="K382" s="14">
        <f t="shared" si="84"/>
        <v>5</v>
      </c>
      <c r="L382" s="18"/>
    </row>
    <row r="383" spans="1:12" ht="15.75" x14ac:dyDescent="0.25">
      <c r="A383" s="118" t="s">
        <v>414</v>
      </c>
      <c r="B383" s="21"/>
      <c r="C383" s="37">
        <v>5</v>
      </c>
      <c r="D383" s="37">
        <v>5</v>
      </c>
      <c r="E383" s="114">
        <v>0</v>
      </c>
      <c r="F383" s="25">
        <v>0</v>
      </c>
      <c r="G383" s="117">
        <v>0</v>
      </c>
      <c r="H383" s="30"/>
      <c r="I383" s="28"/>
      <c r="J383" s="28"/>
      <c r="K383" s="14">
        <f t="shared" si="84"/>
        <v>5</v>
      </c>
      <c r="L383" s="18"/>
    </row>
    <row r="384" spans="1:12" ht="15.75" x14ac:dyDescent="0.25">
      <c r="A384" s="24" t="s">
        <v>409</v>
      </c>
      <c r="B384" s="21"/>
      <c r="C384" s="37">
        <v>5</v>
      </c>
      <c r="D384" s="37">
        <v>5</v>
      </c>
      <c r="E384" s="37">
        <v>0</v>
      </c>
      <c r="F384" s="37">
        <v>0</v>
      </c>
      <c r="G384" s="63">
        <v>0</v>
      </c>
      <c r="H384" s="30"/>
      <c r="I384" s="28"/>
      <c r="J384" s="28"/>
      <c r="K384" s="14">
        <f t="shared" si="84"/>
        <v>5</v>
      </c>
      <c r="L384" s="18"/>
    </row>
    <row r="385" spans="1:12" ht="47.25" x14ac:dyDescent="0.25">
      <c r="A385" s="24" t="s">
        <v>421</v>
      </c>
      <c r="B385" s="119"/>
      <c r="C385" s="37">
        <v>5</v>
      </c>
      <c r="D385" s="37">
        <v>5</v>
      </c>
      <c r="E385" s="114">
        <v>0</v>
      </c>
      <c r="F385" s="25">
        <v>0</v>
      </c>
      <c r="G385" s="117">
        <v>0</v>
      </c>
      <c r="H385" s="30"/>
      <c r="I385" s="28"/>
      <c r="J385" s="28"/>
      <c r="K385" s="14">
        <f t="shared" si="84"/>
        <v>5</v>
      </c>
      <c r="L385" s="18"/>
    </row>
    <row r="386" spans="1:12" ht="31.5" x14ac:dyDescent="0.25">
      <c r="A386" s="24" t="s">
        <v>422</v>
      </c>
      <c r="B386" s="119"/>
      <c r="C386" s="37">
        <v>5</v>
      </c>
      <c r="D386" s="37">
        <v>5</v>
      </c>
      <c r="E386" s="114">
        <v>0</v>
      </c>
      <c r="F386" s="25">
        <v>0</v>
      </c>
      <c r="G386" s="117">
        <v>0</v>
      </c>
      <c r="H386" s="30"/>
      <c r="I386" s="28"/>
      <c r="J386" s="28"/>
      <c r="K386" s="14">
        <f t="shared" si="84"/>
        <v>5</v>
      </c>
      <c r="L386" s="18"/>
    </row>
    <row r="387" spans="1:12" ht="47.25" x14ac:dyDescent="0.25">
      <c r="A387" s="24" t="s">
        <v>423</v>
      </c>
      <c r="B387" s="119"/>
      <c r="C387" s="37">
        <v>5</v>
      </c>
      <c r="D387" s="37">
        <v>5</v>
      </c>
      <c r="E387" s="114">
        <v>0</v>
      </c>
      <c r="F387" s="25">
        <v>0</v>
      </c>
      <c r="G387" s="117">
        <v>0</v>
      </c>
      <c r="H387" s="30"/>
      <c r="I387" s="28"/>
      <c r="J387" s="28"/>
      <c r="K387" s="14">
        <f t="shared" si="84"/>
        <v>5</v>
      </c>
      <c r="L387" s="18"/>
    </row>
    <row r="388" spans="1:12" ht="15.75" x14ac:dyDescent="0.25">
      <c r="A388" s="20" t="s">
        <v>333</v>
      </c>
      <c r="B388" s="21"/>
      <c r="C388" s="37">
        <v>0</v>
      </c>
      <c r="D388" s="37">
        <v>0</v>
      </c>
      <c r="E388" s="37">
        <v>0</v>
      </c>
      <c r="F388" s="37">
        <v>0</v>
      </c>
      <c r="G388" s="63">
        <v>0</v>
      </c>
      <c r="H388" s="30"/>
      <c r="I388" s="28"/>
      <c r="J388" s="28"/>
      <c r="K388" s="14">
        <f t="shared" si="84"/>
        <v>0</v>
      </c>
      <c r="L388" s="18"/>
    </row>
    <row r="389" spans="1:12" ht="31.5" x14ac:dyDescent="0.25">
      <c r="A389" s="86" t="s">
        <v>390</v>
      </c>
      <c r="B389" s="21"/>
      <c r="C389" s="37">
        <v>50</v>
      </c>
      <c r="D389" s="37">
        <v>50</v>
      </c>
      <c r="E389" s="37">
        <v>0</v>
      </c>
      <c r="F389" s="20">
        <v>0</v>
      </c>
      <c r="G389" s="38">
        <v>0</v>
      </c>
      <c r="H389" s="20" t="s">
        <v>297</v>
      </c>
      <c r="I389" s="20" t="s">
        <v>297</v>
      </c>
      <c r="J389" s="20" t="s">
        <v>297</v>
      </c>
      <c r="K389" s="14">
        <f t="shared" si="84"/>
        <v>50</v>
      </c>
      <c r="L389" s="18"/>
    </row>
    <row r="390" spans="1:12" ht="15.75" x14ac:dyDescent="0.25">
      <c r="A390" s="86" t="s">
        <v>391</v>
      </c>
      <c r="B390" s="87"/>
      <c r="C390" s="37">
        <v>10</v>
      </c>
      <c r="D390" s="37">
        <v>10</v>
      </c>
      <c r="E390" s="37">
        <v>0</v>
      </c>
      <c r="F390" s="20"/>
      <c r="G390" s="38"/>
      <c r="H390" s="20"/>
      <c r="I390" s="20"/>
      <c r="J390" s="20"/>
      <c r="K390" s="14">
        <f t="shared" si="84"/>
        <v>10</v>
      </c>
      <c r="L390" s="18"/>
    </row>
    <row r="391" spans="1:12" ht="15.75" x14ac:dyDescent="0.25">
      <c r="A391" s="22" t="s">
        <v>392</v>
      </c>
      <c r="B391" s="87"/>
      <c r="C391" s="85">
        <v>5</v>
      </c>
      <c r="D391" s="37">
        <v>5</v>
      </c>
      <c r="E391" s="37">
        <v>0</v>
      </c>
      <c r="F391" s="20">
        <v>0</v>
      </c>
      <c r="G391" s="38">
        <v>0</v>
      </c>
      <c r="H391" s="20" t="s">
        <v>297</v>
      </c>
      <c r="I391" s="20" t="s">
        <v>297</v>
      </c>
      <c r="J391" s="20" t="s">
        <v>297</v>
      </c>
      <c r="K391" s="14">
        <f t="shared" si="84"/>
        <v>5</v>
      </c>
      <c r="L391" s="18"/>
    </row>
    <row r="392" spans="1:12" ht="15.75" x14ac:dyDescent="0.25">
      <c r="A392" s="22" t="s">
        <v>394</v>
      </c>
      <c r="B392" s="87"/>
      <c r="C392" s="85">
        <v>5</v>
      </c>
      <c r="D392" s="37">
        <v>5</v>
      </c>
      <c r="E392" s="37">
        <v>0</v>
      </c>
      <c r="F392" s="20">
        <v>0</v>
      </c>
      <c r="G392" s="38">
        <v>0</v>
      </c>
      <c r="H392" s="20"/>
      <c r="I392" s="20"/>
      <c r="J392" s="20"/>
      <c r="K392" s="14">
        <f t="shared" si="84"/>
        <v>5</v>
      </c>
      <c r="L392" s="18"/>
    </row>
    <row r="393" spans="1:12" ht="15.75" x14ac:dyDescent="0.25">
      <c r="A393" s="22" t="s">
        <v>393</v>
      </c>
      <c r="B393" s="87"/>
      <c r="C393" s="85">
        <v>5</v>
      </c>
      <c r="D393" s="37">
        <v>5</v>
      </c>
      <c r="E393" s="37">
        <v>0</v>
      </c>
      <c r="F393" s="20">
        <v>0</v>
      </c>
      <c r="G393" s="38">
        <v>0</v>
      </c>
      <c r="H393" s="20"/>
      <c r="I393" s="20"/>
      <c r="J393" s="20"/>
      <c r="K393" s="14">
        <f t="shared" si="84"/>
        <v>5</v>
      </c>
      <c r="L393" s="18"/>
    </row>
    <row r="394" spans="1:12" ht="17.25" customHeight="1" x14ac:dyDescent="0.25">
      <c r="A394" s="22" t="s">
        <v>375</v>
      </c>
      <c r="B394" s="87"/>
      <c r="C394" s="85">
        <v>20</v>
      </c>
      <c r="D394" s="37">
        <v>20</v>
      </c>
      <c r="E394" s="37">
        <v>0</v>
      </c>
      <c r="F394" s="20">
        <v>0</v>
      </c>
      <c r="G394" s="38">
        <v>0</v>
      </c>
      <c r="H394" s="20" t="s">
        <v>297</v>
      </c>
      <c r="I394" s="20" t="s">
        <v>297</v>
      </c>
      <c r="J394" s="20" t="s">
        <v>297</v>
      </c>
      <c r="K394" s="14">
        <f t="shared" si="84"/>
        <v>20</v>
      </c>
      <c r="L394" s="18"/>
    </row>
    <row r="395" spans="1:12" ht="17.25" customHeight="1" x14ac:dyDescent="0.25">
      <c r="A395" s="22" t="s">
        <v>376</v>
      </c>
      <c r="B395" s="21"/>
      <c r="C395" s="85">
        <v>50</v>
      </c>
      <c r="D395" s="37">
        <v>50</v>
      </c>
      <c r="E395" s="37">
        <v>0</v>
      </c>
      <c r="F395" s="20">
        <v>0</v>
      </c>
      <c r="G395" s="38">
        <v>0</v>
      </c>
      <c r="H395" s="20" t="s">
        <v>297</v>
      </c>
      <c r="I395" s="20" t="s">
        <v>297</v>
      </c>
      <c r="J395" s="20" t="s">
        <v>297</v>
      </c>
      <c r="K395" s="14">
        <f t="shared" si="84"/>
        <v>50</v>
      </c>
      <c r="L395" s="18"/>
    </row>
    <row r="396" spans="1:12" ht="17.25" customHeight="1" x14ac:dyDescent="0.25">
      <c r="A396" s="25" t="s">
        <v>500</v>
      </c>
      <c r="B396" s="21"/>
      <c r="C396" s="85">
        <v>10</v>
      </c>
      <c r="D396" s="37">
        <v>10</v>
      </c>
      <c r="E396" s="37">
        <v>0</v>
      </c>
      <c r="F396" s="20">
        <v>0</v>
      </c>
      <c r="G396" s="38">
        <v>0</v>
      </c>
      <c r="H396" s="20"/>
      <c r="I396" s="20"/>
      <c r="J396" s="20"/>
      <c r="K396" s="14">
        <f t="shared" si="84"/>
        <v>10</v>
      </c>
      <c r="L396" s="18"/>
    </row>
    <row r="397" spans="1:12" ht="15.75" x14ac:dyDescent="0.25">
      <c r="A397" s="76" t="s">
        <v>190</v>
      </c>
      <c r="B397" s="21" t="s">
        <v>115</v>
      </c>
      <c r="C397" s="30">
        <f>+C398+C399+C400+C401</f>
        <v>8819</v>
      </c>
      <c r="D397" s="30">
        <f t="shared" ref="D397:J397" si="85">+D398+D399+D400+D401</f>
        <v>2702</v>
      </c>
      <c r="E397" s="30">
        <f t="shared" si="85"/>
        <v>2657</v>
      </c>
      <c r="F397" s="30">
        <f t="shared" si="85"/>
        <v>1775</v>
      </c>
      <c r="G397" s="30">
        <f t="shared" si="85"/>
        <v>1685</v>
      </c>
      <c r="H397" s="30">
        <f t="shared" si="85"/>
        <v>10560</v>
      </c>
      <c r="I397" s="30">
        <f t="shared" si="85"/>
        <v>10560</v>
      </c>
      <c r="J397" s="30">
        <f t="shared" si="85"/>
        <v>15391</v>
      </c>
      <c r="K397" s="14">
        <f t="shared" si="84"/>
        <v>8819</v>
      </c>
      <c r="L397" s="18"/>
    </row>
    <row r="398" spans="1:12" ht="15.75" x14ac:dyDescent="0.25">
      <c r="A398" s="20" t="s">
        <v>2</v>
      </c>
      <c r="B398" s="60"/>
      <c r="C398" s="37">
        <v>5024</v>
      </c>
      <c r="D398" s="37">
        <v>1297</v>
      </c>
      <c r="E398" s="37">
        <v>1357</v>
      </c>
      <c r="F398" s="20">
        <v>1225</v>
      </c>
      <c r="G398" s="38">
        <v>1145</v>
      </c>
      <c r="H398" s="20">
        <v>5000</v>
      </c>
      <c r="I398" s="20">
        <v>5000</v>
      </c>
      <c r="J398" s="20">
        <v>5000</v>
      </c>
      <c r="K398" s="14">
        <f t="shared" si="84"/>
        <v>5024</v>
      </c>
      <c r="L398" s="18"/>
    </row>
    <row r="399" spans="1:12" ht="15.75" x14ac:dyDescent="0.25">
      <c r="A399" s="20" t="s">
        <v>171</v>
      </c>
      <c r="B399" s="60"/>
      <c r="C399" s="37">
        <v>3650</v>
      </c>
      <c r="D399" s="37">
        <v>1290</v>
      </c>
      <c r="E399" s="37">
        <v>1290</v>
      </c>
      <c r="F399" s="20">
        <v>540</v>
      </c>
      <c r="G399" s="38">
        <v>530</v>
      </c>
      <c r="H399" s="20">
        <v>3500</v>
      </c>
      <c r="I399" s="20">
        <v>3500</v>
      </c>
      <c r="J399" s="20">
        <v>3500</v>
      </c>
      <c r="K399" s="14">
        <f t="shared" si="84"/>
        <v>3650</v>
      </c>
      <c r="L399" s="18"/>
    </row>
    <row r="400" spans="1:12" ht="15.75" x14ac:dyDescent="0.25">
      <c r="A400" s="40" t="s">
        <v>205</v>
      </c>
      <c r="B400" s="60"/>
      <c r="C400" s="37">
        <v>45</v>
      </c>
      <c r="D400" s="37">
        <v>15</v>
      </c>
      <c r="E400" s="37">
        <v>10</v>
      </c>
      <c r="F400" s="20">
        <v>10</v>
      </c>
      <c r="G400" s="38">
        <v>10</v>
      </c>
      <c r="H400" s="20">
        <v>60</v>
      </c>
      <c r="I400" s="20">
        <v>60</v>
      </c>
      <c r="J400" s="20">
        <v>60</v>
      </c>
      <c r="K400" s="14">
        <f t="shared" si="84"/>
        <v>45</v>
      </c>
      <c r="L400" s="18"/>
    </row>
    <row r="401" spans="1:12" ht="15.75" x14ac:dyDescent="0.25">
      <c r="A401" s="20" t="s">
        <v>191</v>
      </c>
      <c r="B401" s="60"/>
      <c r="C401" s="37">
        <v>100</v>
      </c>
      <c r="D401" s="37">
        <v>100</v>
      </c>
      <c r="E401" s="37">
        <v>0</v>
      </c>
      <c r="F401" s="20">
        <v>0</v>
      </c>
      <c r="G401" s="38">
        <v>0</v>
      </c>
      <c r="H401" s="20">
        <v>2000</v>
      </c>
      <c r="I401" s="20">
        <v>2000</v>
      </c>
      <c r="J401" s="20">
        <v>6831</v>
      </c>
      <c r="K401" s="14">
        <f t="shared" si="84"/>
        <v>100</v>
      </c>
      <c r="L401" s="18"/>
    </row>
    <row r="402" spans="1:12" ht="15.75" x14ac:dyDescent="0.25">
      <c r="A402" s="28" t="s">
        <v>17</v>
      </c>
      <c r="B402" s="21" t="s">
        <v>116</v>
      </c>
      <c r="C402" s="29">
        <f>+C403+C407</f>
        <v>202</v>
      </c>
      <c r="D402" s="29">
        <f t="shared" ref="D402:G402" si="86">+D403+D407</f>
        <v>55</v>
      </c>
      <c r="E402" s="29">
        <f t="shared" si="86"/>
        <v>75</v>
      </c>
      <c r="F402" s="29">
        <f t="shared" si="86"/>
        <v>50</v>
      </c>
      <c r="G402" s="29">
        <f t="shared" si="86"/>
        <v>22</v>
      </c>
      <c r="H402" s="29">
        <f t="shared" ref="H402:J402" si="87">H403</f>
        <v>250</v>
      </c>
      <c r="I402" s="29">
        <f t="shared" si="87"/>
        <v>250</v>
      </c>
      <c r="J402" s="29">
        <f t="shared" si="87"/>
        <v>250</v>
      </c>
      <c r="K402" s="14">
        <f t="shared" si="84"/>
        <v>202</v>
      </c>
      <c r="L402" s="18"/>
    </row>
    <row r="403" spans="1:12" ht="15.75" x14ac:dyDescent="0.25">
      <c r="A403" s="28" t="s">
        <v>45</v>
      </c>
      <c r="B403" s="21"/>
      <c r="C403" s="29">
        <f>C404+C405+C406</f>
        <v>182</v>
      </c>
      <c r="D403" s="29">
        <f t="shared" ref="D403:G403" si="88">D404+D405+D406</f>
        <v>55</v>
      </c>
      <c r="E403" s="29">
        <f t="shared" si="88"/>
        <v>55</v>
      </c>
      <c r="F403" s="29">
        <f t="shared" si="88"/>
        <v>50</v>
      </c>
      <c r="G403" s="29">
        <f t="shared" si="88"/>
        <v>22</v>
      </c>
      <c r="H403" s="28">
        <v>250</v>
      </c>
      <c r="I403" s="28">
        <v>250</v>
      </c>
      <c r="J403" s="28">
        <v>250</v>
      </c>
      <c r="K403" s="14">
        <f t="shared" si="84"/>
        <v>182</v>
      </c>
      <c r="L403" s="18"/>
    </row>
    <row r="404" spans="1:12" ht="15.75" x14ac:dyDescent="0.25">
      <c r="A404" s="20" t="s">
        <v>243</v>
      </c>
      <c r="B404" s="21"/>
      <c r="C404" s="85">
        <v>172</v>
      </c>
      <c r="D404" s="85">
        <v>50</v>
      </c>
      <c r="E404" s="85">
        <v>50</v>
      </c>
      <c r="F404" s="85">
        <v>50</v>
      </c>
      <c r="G404" s="89">
        <v>22</v>
      </c>
      <c r="H404" s="20" t="s">
        <v>297</v>
      </c>
      <c r="I404" s="20" t="s">
        <v>297</v>
      </c>
      <c r="J404" s="20" t="s">
        <v>297</v>
      </c>
      <c r="K404" s="14">
        <f t="shared" si="84"/>
        <v>172</v>
      </c>
      <c r="L404" s="18"/>
    </row>
    <row r="405" spans="1:12" ht="15.75" x14ac:dyDescent="0.25">
      <c r="A405" s="135" t="s">
        <v>486</v>
      </c>
      <c r="B405" s="21"/>
      <c r="C405" s="85">
        <v>5</v>
      </c>
      <c r="D405" s="85">
        <v>5</v>
      </c>
      <c r="E405" s="85">
        <v>0</v>
      </c>
      <c r="F405" s="85">
        <v>0</v>
      </c>
      <c r="G405" s="89">
        <v>0</v>
      </c>
      <c r="H405" s="20"/>
      <c r="I405" s="20"/>
      <c r="J405" s="20"/>
      <c r="K405" s="14"/>
      <c r="L405" s="18"/>
    </row>
    <row r="406" spans="1:12" ht="15.75" x14ac:dyDescent="0.25">
      <c r="A406" s="22" t="s">
        <v>487</v>
      </c>
      <c r="B406" s="21"/>
      <c r="C406" s="85">
        <v>5</v>
      </c>
      <c r="D406" s="85">
        <v>0</v>
      </c>
      <c r="E406" s="85">
        <v>5</v>
      </c>
      <c r="F406" s="85">
        <v>0</v>
      </c>
      <c r="G406" s="89">
        <v>0</v>
      </c>
      <c r="H406" s="20"/>
      <c r="I406" s="20"/>
      <c r="J406" s="20"/>
      <c r="K406" s="14"/>
      <c r="L406" s="18"/>
    </row>
    <row r="407" spans="1:12" ht="15.75" x14ac:dyDescent="0.25">
      <c r="A407" s="28" t="s">
        <v>44</v>
      </c>
      <c r="B407" s="21"/>
      <c r="C407" s="29">
        <f>+C408+C409+C410</f>
        <v>20</v>
      </c>
      <c r="D407" s="29">
        <f t="shared" ref="D407:G407" si="89">+D408+D409+D410</f>
        <v>0</v>
      </c>
      <c r="E407" s="29">
        <f t="shared" si="89"/>
        <v>20</v>
      </c>
      <c r="F407" s="29">
        <f t="shared" si="89"/>
        <v>0</v>
      </c>
      <c r="G407" s="29">
        <f t="shared" si="89"/>
        <v>0</v>
      </c>
      <c r="H407" s="20"/>
      <c r="I407" s="20"/>
      <c r="J407" s="20"/>
      <c r="K407" s="14"/>
      <c r="L407" s="18"/>
    </row>
    <row r="408" spans="1:12" ht="15.75" x14ac:dyDescent="0.25">
      <c r="A408" s="135" t="s">
        <v>488</v>
      </c>
      <c r="B408" s="21"/>
      <c r="C408" s="85">
        <v>10</v>
      </c>
      <c r="D408" s="85">
        <v>0</v>
      </c>
      <c r="E408" s="85">
        <v>10</v>
      </c>
      <c r="F408" s="85"/>
      <c r="G408" s="89"/>
      <c r="H408" s="20"/>
      <c r="I408" s="20"/>
      <c r="J408" s="20"/>
      <c r="K408" s="14"/>
      <c r="L408" s="18"/>
    </row>
    <row r="409" spans="1:12" ht="15.75" x14ac:dyDescent="0.25">
      <c r="A409" s="135" t="s">
        <v>489</v>
      </c>
      <c r="B409" s="21"/>
      <c r="C409" s="85">
        <v>5</v>
      </c>
      <c r="D409" s="85">
        <v>0</v>
      </c>
      <c r="E409" s="85">
        <v>5</v>
      </c>
      <c r="F409" s="85"/>
      <c r="G409" s="89"/>
      <c r="H409" s="20"/>
      <c r="I409" s="20"/>
      <c r="J409" s="20"/>
      <c r="K409" s="14"/>
      <c r="L409" s="18"/>
    </row>
    <row r="410" spans="1:12" ht="15.75" x14ac:dyDescent="0.25">
      <c r="A410" s="135" t="s">
        <v>490</v>
      </c>
      <c r="B410" s="21"/>
      <c r="C410" s="85">
        <v>5</v>
      </c>
      <c r="D410" s="85">
        <v>0</v>
      </c>
      <c r="E410" s="85">
        <v>5</v>
      </c>
      <c r="F410" s="85"/>
      <c r="G410" s="89"/>
      <c r="H410" s="20"/>
      <c r="I410" s="20"/>
      <c r="J410" s="20"/>
      <c r="K410" s="14"/>
      <c r="L410" s="18"/>
    </row>
    <row r="411" spans="1:12" ht="15.75" x14ac:dyDescent="0.25">
      <c r="A411" s="28" t="s">
        <v>248</v>
      </c>
      <c r="B411" s="21" t="s">
        <v>152</v>
      </c>
      <c r="C411" s="29">
        <v>0</v>
      </c>
      <c r="D411" s="30">
        <v>0</v>
      </c>
      <c r="E411" s="30">
        <v>0</v>
      </c>
      <c r="F411" s="20">
        <v>0</v>
      </c>
      <c r="G411" s="38">
        <v>0</v>
      </c>
      <c r="H411" s="28">
        <v>675</v>
      </c>
      <c r="I411" s="28">
        <v>675</v>
      </c>
      <c r="J411" s="28">
        <v>675</v>
      </c>
      <c r="K411" s="14">
        <f t="shared" si="84"/>
        <v>0</v>
      </c>
      <c r="L411" s="18"/>
    </row>
    <row r="412" spans="1:12" ht="15.75" x14ac:dyDescent="0.25">
      <c r="A412" s="28" t="s">
        <v>169</v>
      </c>
      <c r="B412" s="21" t="s">
        <v>117</v>
      </c>
      <c r="C412" s="29">
        <f t="shared" ref="C412:J412" si="90">+C413+C424</f>
        <v>5222</v>
      </c>
      <c r="D412" s="29">
        <f t="shared" si="90"/>
        <v>2757</v>
      </c>
      <c r="E412" s="29">
        <f t="shared" si="90"/>
        <v>1245</v>
      </c>
      <c r="F412" s="29">
        <f t="shared" si="90"/>
        <v>1020</v>
      </c>
      <c r="G412" s="29">
        <f t="shared" si="90"/>
        <v>200</v>
      </c>
      <c r="H412" s="29">
        <f t="shared" si="90"/>
        <v>5200</v>
      </c>
      <c r="I412" s="29">
        <f t="shared" si="90"/>
        <v>5200</v>
      </c>
      <c r="J412" s="29">
        <f t="shared" si="90"/>
        <v>5200</v>
      </c>
      <c r="K412" s="14">
        <f t="shared" si="84"/>
        <v>5222</v>
      </c>
      <c r="L412" s="18"/>
    </row>
    <row r="413" spans="1:12" ht="15.75" x14ac:dyDescent="0.25">
      <c r="A413" s="28" t="s">
        <v>45</v>
      </c>
      <c r="B413" s="21"/>
      <c r="C413" s="29">
        <f>+C414+C415+C416+C417+C418+C419+C420+C421+C422+C423</f>
        <v>4196</v>
      </c>
      <c r="D413" s="29">
        <f t="shared" ref="D413:G413" si="91">+D414+D415+D416+D417+D418+D419+D420+D421+D422+D423</f>
        <v>1736</v>
      </c>
      <c r="E413" s="29">
        <f t="shared" si="91"/>
        <v>1240</v>
      </c>
      <c r="F413" s="29">
        <f t="shared" si="91"/>
        <v>1020</v>
      </c>
      <c r="G413" s="29">
        <f t="shared" si="91"/>
        <v>200</v>
      </c>
      <c r="H413" s="29">
        <v>5000</v>
      </c>
      <c r="I413" s="28">
        <v>5000</v>
      </c>
      <c r="J413" s="28">
        <v>5000</v>
      </c>
      <c r="K413" s="14">
        <f t="shared" si="84"/>
        <v>4196</v>
      </c>
      <c r="L413" s="18"/>
    </row>
    <row r="414" spans="1:12" ht="15.75" x14ac:dyDescent="0.25">
      <c r="A414" s="20" t="s">
        <v>224</v>
      </c>
      <c r="B414" s="21"/>
      <c r="C414" s="85">
        <v>50</v>
      </c>
      <c r="D414" s="37">
        <v>20</v>
      </c>
      <c r="E414" s="37">
        <v>20</v>
      </c>
      <c r="F414" s="20">
        <v>10</v>
      </c>
      <c r="G414" s="38">
        <v>0</v>
      </c>
      <c r="H414" s="20" t="s">
        <v>297</v>
      </c>
      <c r="I414" s="20" t="s">
        <v>297</v>
      </c>
      <c r="J414" s="20" t="s">
        <v>297</v>
      </c>
      <c r="K414" s="14">
        <f t="shared" si="84"/>
        <v>50</v>
      </c>
      <c r="L414" s="18"/>
    </row>
    <row r="415" spans="1:12" ht="15.75" x14ac:dyDescent="0.25">
      <c r="A415" s="22" t="s">
        <v>246</v>
      </c>
      <c r="B415" s="60"/>
      <c r="C415" s="37">
        <v>3400</v>
      </c>
      <c r="D415" s="37">
        <v>1200</v>
      </c>
      <c r="E415" s="37">
        <v>1000</v>
      </c>
      <c r="F415" s="20">
        <v>1000</v>
      </c>
      <c r="G415" s="38">
        <v>200</v>
      </c>
      <c r="H415" s="20" t="s">
        <v>297</v>
      </c>
      <c r="I415" s="20" t="s">
        <v>297</v>
      </c>
      <c r="J415" s="20" t="s">
        <v>297</v>
      </c>
      <c r="K415" s="14">
        <f t="shared" si="84"/>
        <v>3400</v>
      </c>
      <c r="L415" s="18"/>
    </row>
    <row r="416" spans="1:12" ht="47.25" x14ac:dyDescent="0.25">
      <c r="A416" s="136" t="s">
        <v>493</v>
      </c>
      <c r="B416" s="60"/>
      <c r="C416" s="37">
        <v>45</v>
      </c>
      <c r="D416" s="37">
        <v>45</v>
      </c>
      <c r="E416" s="37">
        <v>0</v>
      </c>
      <c r="F416" s="20">
        <v>0</v>
      </c>
      <c r="G416" s="38">
        <v>0</v>
      </c>
      <c r="H416" s="20"/>
      <c r="I416" s="20"/>
      <c r="J416" s="20"/>
      <c r="K416" s="14">
        <f t="shared" si="84"/>
        <v>45</v>
      </c>
      <c r="L416" s="18"/>
    </row>
    <row r="417" spans="1:12" ht="31.5" x14ac:dyDescent="0.25">
      <c r="A417" s="136" t="s">
        <v>494</v>
      </c>
      <c r="B417" s="60"/>
      <c r="C417" s="37">
        <v>50</v>
      </c>
      <c r="D417" s="37">
        <v>0</v>
      </c>
      <c r="E417" s="37">
        <v>50</v>
      </c>
      <c r="F417" s="20">
        <v>0</v>
      </c>
      <c r="G417" s="38">
        <v>0</v>
      </c>
      <c r="H417" s="20">
        <v>0</v>
      </c>
      <c r="I417" s="20"/>
      <c r="J417" s="20"/>
      <c r="K417" s="14">
        <f t="shared" si="84"/>
        <v>50</v>
      </c>
      <c r="L417" s="18"/>
    </row>
    <row r="418" spans="1:12" ht="31.5" x14ac:dyDescent="0.25">
      <c r="A418" s="23" t="s">
        <v>496</v>
      </c>
      <c r="B418" s="60"/>
      <c r="C418" s="37">
        <v>50</v>
      </c>
      <c r="D418" s="37">
        <v>50</v>
      </c>
      <c r="E418" s="37">
        <v>0</v>
      </c>
      <c r="F418" s="20">
        <v>0</v>
      </c>
      <c r="G418" s="38">
        <v>0</v>
      </c>
      <c r="H418" s="20"/>
      <c r="I418" s="20"/>
      <c r="J418" s="20"/>
      <c r="K418" s="14">
        <f t="shared" si="84"/>
        <v>50</v>
      </c>
      <c r="L418" s="18"/>
    </row>
    <row r="419" spans="1:12" ht="15.75" x14ac:dyDescent="0.25">
      <c r="A419" s="86" t="s">
        <v>497</v>
      </c>
      <c r="B419" s="60"/>
      <c r="C419" s="37">
        <v>139</v>
      </c>
      <c r="D419" s="37">
        <v>139</v>
      </c>
      <c r="E419" s="37">
        <v>0</v>
      </c>
      <c r="F419" s="20">
        <v>0</v>
      </c>
      <c r="G419" s="38"/>
      <c r="H419" s="20"/>
      <c r="I419" s="20"/>
      <c r="J419" s="20"/>
      <c r="K419" s="14"/>
      <c r="L419" s="18"/>
    </row>
    <row r="420" spans="1:12" ht="15.75" x14ac:dyDescent="0.25">
      <c r="A420" s="86" t="s">
        <v>498</v>
      </c>
      <c r="B420" s="60"/>
      <c r="C420" s="37">
        <v>90</v>
      </c>
      <c r="D420" s="37">
        <v>90</v>
      </c>
      <c r="E420" s="37">
        <v>0</v>
      </c>
      <c r="F420" s="20">
        <v>0</v>
      </c>
      <c r="G420" s="38"/>
      <c r="H420" s="20"/>
      <c r="I420" s="20"/>
      <c r="J420" s="20"/>
      <c r="K420" s="14"/>
      <c r="L420" s="18"/>
    </row>
    <row r="421" spans="1:12" ht="15.75" x14ac:dyDescent="0.25">
      <c r="A421" s="22" t="s">
        <v>499</v>
      </c>
      <c r="B421" s="60"/>
      <c r="C421" s="37">
        <v>290</v>
      </c>
      <c r="D421" s="37">
        <v>150</v>
      </c>
      <c r="E421" s="37">
        <v>140</v>
      </c>
      <c r="F421" s="20">
        <v>0</v>
      </c>
      <c r="G421" s="38">
        <v>0</v>
      </c>
      <c r="H421" s="20" t="s">
        <v>297</v>
      </c>
      <c r="I421" s="20" t="s">
        <v>297</v>
      </c>
      <c r="J421" s="20" t="s">
        <v>297</v>
      </c>
      <c r="K421" s="14">
        <f t="shared" si="84"/>
        <v>290</v>
      </c>
      <c r="L421" s="18"/>
    </row>
    <row r="422" spans="1:12" ht="15.75" x14ac:dyDescent="0.25">
      <c r="A422" s="22" t="s">
        <v>247</v>
      </c>
      <c r="B422" s="60"/>
      <c r="C422" s="37">
        <v>70</v>
      </c>
      <c r="D422" s="37">
        <v>30</v>
      </c>
      <c r="E422" s="37">
        <v>30</v>
      </c>
      <c r="F422" s="20">
        <v>10</v>
      </c>
      <c r="G422" s="38">
        <v>0</v>
      </c>
      <c r="H422" s="20" t="s">
        <v>297</v>
      </c>
      <c r="I422" s="20" t="s">
        <v>297</v>
      </c>
      <c r="J422" s="20" t="s">
        <v>297</v>
      </c>
      <c r="K422" s="14">
        <f t="shared" si="84"/>
        <v>70</v>
      </c>
      <c r="L422" s="18"/>
    </row>
    <row r="423" spans="1:12" ht="15.75" customHeight="1" x14ac:dyDescent="0.25">
      <c r="A423" s="86" t="s">
        <v>335</v>
      </c>
      <c r="B423" s="58"/>
      <c r="C423" s="37">
        <v>12</v>
      </c>
      <c r="D423" s="37">
        <v>12</v>
      </c>
      <c r="E423" s="37">
        <v>0</v>
      </c>
      <c r="F423" s="20">
        <v>0</v>
      </c>
      <c r="G423" s="38">
        <v>0</v>
      </c>
      <c r="H423" s="20" t="s">
        <v>297</v>
      </c>
      <c r="I423" s="20" t="s">
        <v>297</v>
      </c>
      <c r="J423" s="20" t="s">
        <v>297</v>
      </c>
      <c r="K423" s="14">
        <f t="shared" si="84"/>
        <v>12</v>
      </c>
      <c r="L423" s="18"/>
    </row>
    <row r="424" spans="1:12" ht="15.75" x14ac:dyDescent="0.25">
      <c r="A424" s="28" t="s">
        <v>44</v>
      </c>
      <c r="B424" s="21" t="s">
        <v>153</v>
      </c>
      <c r="C424" s="29">
        <f>+C425+C426+C427+C428</f>
        <v>1026</v>
      </c>
      <c r="D424" s="29">
        <f t="shared" ref="D424:G424" si="92">+D425+D426+D427+D428</f>
        <v>1021</v>
      </c>
      <c r="E424" s="29">
        <f t="shared" si="92"/>
        <v>5</v>
      </c>
      <c r="F424" s="29">
        <f t="shared" si="92"/>
        <v>0</v>
      </c>
      <c r="G424" s="29">
        <f t="shared" si="92"/>
        <v>0</v>
      </c>
      <c r="H424" s="28">
        <v>200</v>
      </c>
      <c r="I424" s="28">
        <v>200</v>
      </c>
      <c r="J424" s="28">
        <v>200</v>
      </c>
      <c r="K424" s="14">
        <f t="shared" si="84"/>
        <v>1026</v>
      </c>
      <c r="L424" s="18"/>
    </row>
    <row r="425" spans="1:12" ht="17.25" customHeight="1" x14ac:dyDescent="0.25">
      <c r="A425" s="22" t="s">
        <v>437</v>
      </c>
      <c r="B425" s="60"/>
      <c r="C425" s="37">
        <v>5</v>
      </c>
      <c r="D425" s="37">
        <v>0</v>
      </c>
      <c r="E425" s="37">
        <v>5</v>
      </c>
      <c r="F425" s="20">
        <v>0</v>
      </c>
      <c r="G425" s="38">
        <v>0</v>
      </c>
      <c r="H425" s="20" t="s">
        <v>297</v>
      </c>
      <c r="I425" s="20" t="s">
        <v>297</v>
      </c>
      <c r="J425" s="20" t="s">
        <v>297</v>
      </c>
      <c r="K425" s="14">
        <f t="shared" si="84"/>
        <v>5</v>
      </c>
      <c r="L425" s="18"/>
    </row>
    <row r="426" spans="1:12" ht="16.5" customHeight="1" x14ac:dyDescent="0.25">
      <c r="A426" s="82" t="s">
        <v>334</v>
      </c>
      <c r="B426" s="59"/>
      <c r="C426" s="70">
        <v>155</v>
      </c>
      <c r="D426" s="37">
        <v>155</v>
      </c>
      <c r="E426" s="37">
        <v>0</v>
      </c>
      <c r="F426" s="20">
        <v>0</v>
      </c>
      <c r="G426" s="38">
        <v>0</v>
      </c>
      <c r="H426" s="20" t="s">
        <v>297</v>
      </c>
      <c r="I426" s="20" t="s">
        <v>297</v>
      </c>
      <c r="J426" s="20" t="s">
        <v>297</v>
      </c>
      <c r="K426" s="14">
        <f t="shared" ref="K426:K506" si="93">+G426+F426+E426+D426</f>
        <v>155</v>
      </c>
      <c r="L426" s="18"/>
    </row>
    <row r="427" spans="1:12" ht="38.25" customHeight="1" x14ac:dyDescent="0.25">
      <c r="A427" s="82" t="s">
        <v>325</v>
      </c>
      <c r="B427" s="59"/>
      <c r="C427" s="70">
        <v>490</v>
      </c>
      <c r="D427" s="37">
        <v>490</v>
      </c>
      <c r="E427" s="37">
        <v>0</v>
      </c>
      <c r="F427" s="20">
        <v>0</v>
      </c>
      <c r="G427" s="38">
        <v>0</v>
      </c>
      <c r="H427" s="20" t="s">
        <v>297</v>
      </c>
      <c r="I427" s="20" t="s">
        <v>297</v>
      </c>
      <c r="J427" s="20" t="s">
        <v>297</v>
      </c>
      <c r="K427" s="14">
        <f t="shared" si="93"/>
        <v>490</v>
      </c>
      <c r="L427" s="18"/>
    </row>
    <row r="428" spans="1:12" ht="41.25" customHeight="1" x14ac:dyDescent="0.25">
      <c r="A428" s="67" t="s">
        <v>495</v>
      </c>
      <c r="B428" s="59"/>
      <c r="C428" s="70">
        <v>376</v>
      </c>
      <c r="D428" s="37">
        <v>376</v>
      </c>
      <c r="E428" s="37">
        <v>0</v>
      </c>
      <c r="F428" s="20">
        <v>0</v>
      </c>
      <c r="G428" s="38">
        <v>0</v>
      </c>
      <c r="H428" s="20"/>
      <c r="I428" s="20"/>
      <c r="J428" s="20"/>
      <c r="K428" s="14">
        <f t="shared" si="93"/>
        <v>376</v>
      </c>
      <c r="L428" s="18"/>
    </row>
    <row r="429" spans="1:12" ht="15.75" x14ac:dyDescent="0.25">
      <c r="A429" s="28" t="s">
        <v>199</v>
      </c>
      <c r="B429" s="21" t="s">
        <v>118</v>
      </c>
      <c r="C429" s="30">
        <f>+C430+C432</f>
        <v>376</v>
      </c>
      <c r="D429" s="30">
        <f>+D430+D432</f>
        <v>220</v>
      </c>
      <c r="E429" s="30">
        <f>+E430+E432</f>
        <v>56</v>
      </c>
      <c r="F429" s="30">
        <f>+F430+F432</f>
        <v>50</v>
      </c>
      <c r="G429" s="30">
        <f>+G430+G432</f>
        <v>50</v>
      </c>
      <c r="H429" s="30">
        <v>500</v>
      </c>
      <c r="I429" s="30">
        <v>1000</v>
      </c>
      <c r="J429" s="30">
        <v>2000</v>
      </c>
      <c r="K429" s="14">
        <f t="shared" si="93"/>
        <v>376</v>
      </c>
      <c r="L429" s="18"/>
    </row>
    <row r="430" spans="1:12" ht="15.75" x14ac:dyDescent="0.25">
      <c r="A430" s="28" t="s">
        <v>57</v>
      </c>
      <c r="B430" s="21"/>
      <c r="C430" s="30">
        <f>C431</f>
        <v>200</v>
      </c>
      <c r="D430" s="30">
        <f t="shared" ref="D430:G430" si="94">D431</f>
        <v>50</v>
      </c>
      <c r="E430" s="30">
        <f t="shared" si="94"/>
        <v>50</v>
      </c>
      <c r="F430" s="30">
        <f t="shared" si="94"/>
        <v>50</v>
      </c>
      <c r="G430" s="30">
        <f t="shared" si="94"/>
        <v>50</v>
      </c>
      <c r="H430" s="28">
        <v>150</v>
      </c>
      <c r="I430" s="28">
        <v>150</v>
      </c>
      <c r="J430" s="28">
        <v>150</v>
      </c>
      <c r="K430" s="14">
        <f t="shared" si="93"/>
        <v>200</v>
      </c>
      <c r="L430" s="18"/>
    </row>
    <row r="431" spans="1:12" ht="15.75" x14ac:dyDescent="0.25">
      <c r="A431" s="20" t="s">
        <v>155</v>
      </c>
      <c r="B431" s="58"/>
      <c r="C431" s="37">
        <v>200</v>
      </c>
      <c r="D431" s="37">
        <v>50</v>
      </c>
      <c r="E431" s="37">
        <v>50</v>
      </c>
      <c r="F431" s="20">
        <v>50</v>
      </c>
      <c r="G431" s="38">
        <v>50</v>
      </c>
      <c r="H431" s="20">
        <v>150</v>
      </c>
      <c r="I431" s="20">
        <v>150</v>
      </c>
      <c r="J431" s="20">
        <v>150</v>
      </c>
      <c r="K431" s="14">
        <f t="shared" si="93"/>
        <v>200</v>
      </c>
      <c r="L431" s="18"/>
    </row>
    <row r="432" spans="1:12" ht="15.75" x14ac:dyDescent="0.25">
      <c r="A432" s="28" t="s">
        <v>13</v>
      </c>
      <c r="B432" s="58"/>
      <c r="C432" s="30">
        <f>+C433+C434</f>
        <v>176</v>
      </c>
      <c r="D432" s="30">
        <f t="shared" ref="D432:G432" si="95">+D433+D434</f>
        <v>170</v>
      </c>
      <c r="E432" s="30">
        <f t="shared" si="95"/>
        <v>6</v>
      </c>
      <c r="F432" s="30">
        <f t="shared" si="95"/>
        <v>0</v>
      </c>
      <c r="G432" s="30">
        <f t="shared" si="95"/>
        <v>0</v>
      </c>
      <c r="H432" s="30">
        <f t="shared" ref="H432:J432" si="96">H434</f>
        <v>0</v>
      </c>
      <c r="I432" s="30">
        <f t="shared" si="96"/>
        <v>0</v>
      </c>
      <c r="J432" s="30">
        <f t="shared" si="96"/>
        <v>0</v>
      </c>
      <c r="K432" s="14">
        <f t="shared" si="93"/>
        <v>176</v>
      </c>
      <c r="L432" s="18"/>
    </row>
    <row r="433" spans="1:12" ht="31.5" x14ac:dyDescent="0.25">
      <c r="A433" s="25" t="s">
        <v>485</v>
      </c>
      <c r="B433" s="58"/>
      <c r="C433" s="37">
        <v>6</v>
      </c>
      <c r="D433" s="37">
        <v>0</v>
      </c>
      <c r="E433" s="37">
        <v>6</v>
      </c>
      <c r="F433" s="37">
        <v>0</v>
      </c>
      <c r="G433" s="63">
        <v>0</v>
      </c>
      <c r="H433" s="37">
        <v>0</v>
      </c>
      <c r="I433" s="37">
        <v>0</v>
      </c>
      <c r="J433" s="37">
        <v>0</v>
      </c>
      <c r="K433" s="14"/>
      <c r="L433" s="18"/>
    </row>
    <row r="434" spans="1:12" ht="15.75" x14ac:dyDescent="0.25">
      <c r="A434" s="20" t="s">
        <v>374</v>
      </c>
      <c r="B434" s="58"/>
      <c r="C434" s="37">
        <v>170</v>
      </c>
      <c r="D434" s="37">
        <v>170</v>
      </c>
      <c r="E434" s="37">
        <v>0</v>
      </c>
      <c r="F434" s="20">
        <v>0</v>
      </c>
      <c r="G434" s="38">
        <v>0</v>
      </c>
      <c r="H434" s="20">
        <v>0</v>
      </c>
      <c r="I434" s="20">
        <v>0</v>
      </c>
      <c r="J434" s="20">
        <v>0</v>
      </c>
      <c r="K434" s="14">
        <f t="shared" si="93"/>
        <v>170</v>
      </c>
      <c r="L434" s="18"/>
    </row>
    <row r="435" spans="1:12" ht="15.75" x14ac:dyDescent="0.25">
      <c r="A435" s="28" t="s">
        <v>236</v>
      </c>
      <c r="B435" s="21" t="s">
        <v>119</v>
      </c>
      <c r="C435" s="30">
        <f>+C436+C437+C438</f>
        <v>4209</v>
      </c>
      <c r="D435" s="30">
        <f t="shared" ref="D435:G435" si="97">+D436+D437+D438</f>
        <v>1134</v>
      </c>
      <c r="E435" s="30">
        <f t="shared" si="97"/>
        <v>1050</v>
      </c>
      <c r="F435" s="30">
        <f t="shared" si="97"/>
        <v>1050</v>
      </c>
      <c r="G435" s="30">
        <f t="shared" si="97"/>
        <v>975</v>
      </c>
      <c r="H435" s="30">
        <f t="shared" ref="H435:J435" si="98">+H436+H437</f>
        <v>4300</v>
      </c>
      <c r="I435" s="30">
        <f t="shared" si="98"/>
        <v>4300</v>
      </c>
      <c r="J435" s="30">
        <f t="shared" si="98"/>
        <v>4300</v>
      </c>
      <c r="K435" s="14">
        <f t="shared" si="93"/>
        <v>4209</v>
      </c>
      <c r="L435" s="18"/>
    </row>
    <row r="436" spans="1:12" ht="15.75" x14ac:dyDescent="0.25">
      <c r="A436" s="20" t="s">
        <v>2</v>
      </c>
      <c r="B436" s="58"/>
      <c r="C436" s="37">
        <v>3374</v>
      </c>
      <c r="D436" s="37">
        <v>850</v>
      </c>
      <c r="E436" s="37">
        <v>850</v>
      </c>
      <c r="F436" s="20">
        <v>850</v>
      </c>
      <c r="G436" s="38">
        <v>824</v>
      </c>
      <c r="H436" s="20">
        <v>3400</v>
      </c>
      <c r="I436" s="20">
        <v>3400</v>
      </c>
      <c r="J436" s="20">
        <v>3400</v>
      </c>
      <c r="K436" s="14">
        <f t="shared" si="93"/>
        <v>3374</v>
      </c>
      <c r="L436" s="18"/>
    </row>
    <row r="437" spans="1:12" ht="15.75" x14ac:dyDescent="0.25">
      <c r="A437" s="20" t="s">
        <v>4</v>
      </c>
      <c r="B437" s="58"/>
      <c r="C437" s="37">
        <v>801</v>
      </c>
      <c r="D437" s="37">
        <v>250</v>
      </c>
      <c r="E437" s="37">
        <v>200</v>
      </c>
      <c r="F437" s="20">
        <v>200</v>
      </c>
      <c r="G437" s="38">
        <v>151</v>
      </c>
      <c r="H437" s="20">
        <v>900</v>
      </c>
      <c r="I437" s="20">
        <v>900</v>
      </c>
      <c r="J437" s="20">
        <v>900</v>
      </c>
      <c r="K437" s="14">
        <f t="shared" si="93"/>
        <v>801</v>
      </c>
      <c r="L437" s="18"/>
    </row>
    <row r="438" spans="1:12" ht="15.75" x14ac:dyDescent="0.25">
      <c r="A438" s="20" t="s">
        <v>13</v>
      </c>
      <c r="B438" s="58"/>
      <c r="C438" s="37">
        <v>34</v>
      </c>
      <c r="D438" s="73">
        <v>34</v>
      </c>
      <c r="E438" s="73">
        <v>0</v>
      </c>
      <c r="F438" s="40">
        <v>0</v>
      </c>
      <c r="G438" s="74">
        <v>0</v>
      </c>
      <c r="H438" s="40">
        <v>0</v>
      </c>
      <c r="I438" s="40">
        <v>0</v>
      </c>
      <c r="J438" s="40">
        <v>0</v>
      </c>
      <c r="K438" s="14">
        <f t="shared" si="93"/>
        <v>34</v>
      </c>
      <c r="L438" s="18"/>
    </row>
    <row r="439" spans="1:12" ht="15.75" x14ac:dyDescent="0.25">
      <c r="A439" s="34" t="s">
        <v>257</v>
      </c>
      <c r="B439" s="21" t="s">
        <v>119</v>
      </c>
      <c r="C439" s="83">
        <f>+C440+C441+C442</f>
        <v>3706</v>
      </c>
      <c r="D439" s="83">
        <f t="shared" ref="D439:J439" si="99">+D440+D441+D442</f>
        <v>913</v>
      </c>
      <c r="E439" s="83">
        <f t="shared" si="99"/>
        <v>920</v>
      </c>
      <c r="F439" s="83">
        <f t="shared" si="99"/>
        <v>920</v>
      </c>
      <c r="G439" s="83">
        <f t="shared" si="99"/>
        <v>953</v>
      </c>
      <c r="H439" s="83">
        <f t="shared" si="99"/>
        <v>2700</v>
      </c>
      <c r="I439" s="83">
        <f t="shared" si="99"/>
        <v>2700</v>
      </c>
      <c r="J439" s="83">
        <f t="shared" si="99"/>
        <v>2700</v>
      </c>
      <c r="K439" s="14">
        <f t="shared" si="93"/>
        <v>3706</v>
      </c>
      <c r="L439" s="18"/>
    </row>
    <row r="440" spans="1:12" ht="15.75" x14ac:dyDescent="0.25">
      <c r="A440" s="20" t="s">
        <v>2</v>
      </c>
      <c r="B440" s="58"/>
      <c r="C440" s="37">
        <v>1393</v>
      </c>
      <c r="D440" s="37">
        <v>343</v>
      </c>
      <c r="E440" s="37">
        <v>350</v>
      </c>
      <c r="F440" s="20">
        <v>350</v>
      </c>
      <c r="G440" s="38">
        <v>350</v>
      </c>
      <c r="H440" s="20">
        <v>1100</v>
      </c>
      <c r="I440" s="20">
        <v>1100</v>
      </c>
      <c r="J440" s="20">
        <v>1100</v>
      </c>
      <c r="K440" s="14">
        <f t="shared" si="93"/>
        <v>1393</v>
      </c>
      <c r="L440" s="18"/>
    </row>
    <row r="441" spans="1:12" ht="15.75" x14ac:dyDescent="0.25">
      <c r="A441" s="20" t="s">
        <v>4</v>
      </c>
      <c r="B441" s="58"/>
      <c r="C441" s="37">
        <v>2313</v>
      </c>
      <c r="D441" s="37">
        <v>570</v>
      </c>
      <c r="E441" s="37">
        <v>570</v>
      </c>
      <c r="F441" s="20">
        <v>570</v>
      </c>
      <c r="G441" s="38">
        <v>603</v>
      </c>
      <c r="H441" s="20">
        <v>1600</v>
      </c>
      <c r="I441" s="20">
        <v>1600</v>
      </c>
      <c r="J441" s="20">
        <v>1600</v>
      </c>
      <c r="K441" s="14">
        <f t="shared" si="93"/>
        <v>2313</v>
      </c>
      <c r="L441" s="18"/>
    </row>
    <row r="442" spans="1:12" ht="15.75" x14ac:dyDescent="0.25">
      <c r="A442" s="20" t="s">
        <v>13</v>
      </c>
      <c r="B442" s="66"/>
      <c r="C442" s="73">
        <v>0</v>
      </c>
      <c r="D442" s="37">
        <v>0</v>
      </c>
      <c r="E442" s="37">
        <v>0</v>
      </c>
      <c r="F442" s="20">
        <v>0</v>
      </c>
      <c r="G442" s="38">
        <v>0</v>
      </c>
      <c r="H442" s="20">
        <v>0</v>
      </c>
      <c r="I442" s="20">
        <v>0</v>
      </c>
      <c r="J442" s="20">
        <v>0</v>
      </c>
      <c r="K442" s="14">
        <f t="shared" si="93"/>
        <v>0</v>
      </c>
      <c r="L442" s="18"/>
    </row>
    <row r="443" spans="1:12" ht="15.75" x14ac:dyDescent="0.25">
      <c r="A443" s="28" t="s">
        <v>44</v>
      </c>
      <c r="B443" s="64" t="s">
        <v>306</v>
      </c>
      <c r="C443" s="83">
        <f>+C444+C445</f>
        <v>125</v>
      </c>
      <c r="D443" s="83">
        <f t="shared" ref="D443:G443" si="100">+D444+D445</f>
        <v>125</v>
      </c>
      <c r="E443" s="83">
        <f t="shared" si="100"/>
        <v>0</v>
      </c>
      <c r="F443" s="83">
        <f t="shared" si="100"/>
        <v>0</v>
      </c>
      <c r="G443" s="83">
        <f t="shared" si="100"/>
        <v>0</v>
      </c>
      <c r="H443" s="83">
        <v>400</v>
      </c>
      <c r="I443" s="28">
        <v>400</v>
      </c>
      <c r="J443" s="28">
        <v>400</v>
      </c>
      <c r="K443" s="14">
        <f t="shared" si="93"/>
        <v>125</v>
      </c>
      <c r="L443" s="18"/>
    </row>
    <row r="444" spans="1:12" ht="15.75" x14ac:dyDescent="0.25">
      <c r="A444" s="20" t="s">
        <v>311</v>
      </c>
      <c r="B444" s="21"/>
      <c r="C444" s="37">
        <v>10</v>
      </c>
      <c r="D444" s="37">
        <v>10</v>
      </c>
      <c r="E444" s="37">
        <v>0</v>
      </c>
      <c r="F444" s="37">
        <v>0</v>
      </c>
      <c r="G444" s="63">
        <v>0</v>
      </c>
      <c r="H444" s="73" t="s">
        <v>297</v>
      </c>
      <c r="I444" s="20" t="s">
        <v>297</v>
      </c>
      <c r="J444" s="20" t="s">
        <v>297</v>
      </c>
      <c r="K444" s="14">
        <f t="shared" si="93"/>
        <v>10</v>
      </c>
      <c r="L444" s="18"/>
    </row>
    <row r="445" spans="1:12" ht="15.75" x14ac:dyDescent="0.25">
      <c r="A445" s="20" t="s">
        <v>336</v>
      </c>
      <c r="B445" s="21"/>
      <c r="C445" s="37">
        <v>115</v>
      </c>
      <c r="D445" s="37">
        <v>115</v>
      </c>
      <c r="E445" s="37">
        <v>0</v>
      </c>
      <c r="F445" s="37">
        <v>0</v>
      </c>
      <c r="G445" s="37">
        <v>0</v>
      </c>
      <c r="H445" s="37" t="s">
        <v>297</v>
      </c>
      <c r="I445" s="20" t="s">
        <v>297</v>
      </c>
      <c r="J445" s="20" t="s">
        <v>297</v>
      </c>
      <c r="K445" s="14">
        <f t="shared" si="93"/>
        <v>115</v>
      </c>
      <c r="L445" s="18"/>
    </row>
    <row r="446" spans="1:12" ht="15.75" x14ac:dyDescent="0.25">
      <c r="A446" s="34" t="s">
        <v>18</v>
      </c>
      <c r="B446" s="21" t="s">
        <v>120</v>
      </c>
      <c r="C446" s="30">
        <f t="shared" ref="C446:J446" si="101">+C447+C448+C449+C450+C451</f>
        <v>21947</v>
      </c>
      <c r="D446" s="30">
        <f t="shared" si="101"/>
        <v>7000</v>
      </c>
      <c r="E446" s="30">
        <f t="shared" si="101"/>
        <v>5339</v>
      </c>
      <c r="F446" s="30">
        <f t="shared" si="101"/>
        <v>4055</v>
      </c>
      <c r="G446" s="30">
        <f t="shared" si="101"/>
        <v>5553</v>
      </c>
      <c r="H446" s="30">
        <f t="shared" si="101"/>
        <v>24734</v>
      </c>
      <c r="I446" s="30">
        <f t="shared" si="101"/>
        <v>30234</v>
      </c>
      <c r="J446" s="30">
        <f t="shared" si="101"/>
        <v>35731</v>
      </c>
      <c r="K446" s="14">
        <f t="shared" si="93"/>
        <v>21947</v>
      </c>
      <c r="L446" s="18"/>
    </row>
    <row r="447" spans="1:12" ht="15.75" x14ac:dyDescent="0.25">
      <c r="A447" s="28" t="s">
        <v>2</v>
      </c>
      <c r="B447" s="21" t="s">
        <v>121</v>
      </c>
      <c r="C447" s="30">
        <f>+D447+E447+F447+G447</f>
        <v>2270</v>
      </c>
      <c r="D447" s="30">
        <f t="shared" ref="D447:G447" si="102">D456</f>
        <v>558</v>
      </c>
      <c r="E447" s="30">
        <f t="shared" si="102"/>
        <v>600</v>
      </c>
      <c r="F447" s="30">
        <f t="shared" si="102"/>
        <v>563</v>
      </c>
      <c r="G447" s="30">
        <f t="shared" si="102"/>
        <v>549</v>
      </c>
      <c r="H447" s="30">
        <v>2084</v>
      </c>
      <c r="I447" s="30">
        <v>2084</v>
      </c>
      <c r="J447" s="30">
        <v>2100</v>
      </c>
      <c r="K447" s="14">
        <f t="shared" si="93"/>
        <v>2270</v>
      </c>
      <c r="L447" s="18"/>
    </row>
    <row r="448" spans="1:12" ht="15.75" x14ac:dyDescent="0.25">
      <c r="A448" s="28" t="s">
        <v>4</v>
      </c>
      <c r="B448" s="21" t="s">
        <v>122</v>
      </c>
      <c r="C448" s="30">
        <f>+C457+C460+C468</f>
        <v>16611</v>
      </c>
      <c r="D448" s="30">
        <f>+D457+D460+D468</f>
        <v>6022</v>
      </c>
      <c r="E448" s="30">
        <f>+E457+E460+E468</f>
        <v>4659</v>
      </c>
      <c r="F448" s="30">
        <f>+F457+F460+F468</f>
        <v>3492</v>
      </c>
      <c r="G448" s="30">
        <f>+G457+G460+G468</f>
        <v>2438</v>
      </c>
      <c r="H448" s="30">
        <v>15000</v>
      </c>
      <c r="I448" s="30">
        <v>15000</v>
      </c>
      <c r="J448" s="30">
        <v>15000</v>
      </c>
      <c r="K448" s="14">
        <f t="shared" si="93"/>
        <v>16611</v>
      </c>
      <c r="L448" s="18"/>
    </row>
    <row r="449" spans="1:12" ht="15.75" x14ac:dyDescent="0.25">
      <c r="A449" s="28" t="s">
        <v>13</v>
      </c>
      <c r="B449" s="21" t="s">
        <v>123</v>
      </c>
      <c r="C449" s="30">
        <f>+C458+C477</f>
        <v>400</v>
      </c>
      <c r="D449" s="30">
        <f>+D458+D477</f>
        <v>320</v>
      </c>
      <c r="E449" s="30">
        <f>+E458+E477</f>
        <v>80</v>
      </c>
      <c r="F449" s="30">
        <f>+F458+F477</f>
        <v>0</v>
      </c>
      <c r="G449" s="30">
        <f>+G458+G477</f>
        <v>0</v>
      </c>
      <c r="H449" s="30">
        <v>2000</v>
      </c>
      <c r="I449" s="30">
        <v>2500</v>
      </c>
      <c r="J449" s="30">
        <v>3000</v>
      </c>
      <c r="K449" s="14">
        <f t="shared" si="93"/>
        <v>400</v>
      </c>
      <c r="L449" s="18"/>
    </row>
    <row r="450" spans="1:12" ht="15.75" x14ac:dyDescent="0.25">
      <c r="A450" s="76" t="s">
        <v>254</v>
      </c>
      <c r="B450" s="21" t="s">
        <v>253</v>
      </c>
      <c r="C450" s="30">
        <f>+C453+C454</f>
        <v>100</v>
      </c>
      <c r="D450" s="30">
        <f t="shared" ref="D450:G450" si="103">+D453+D454</f>
        <v>100</v>
      </c>
      <c r="E450" s="30">
        <f t="shared" si="103"/>
        <v>0</v>
      </c>
      <c r="F450" s="30">
        <f t="shared" si="103"/>
        <v>0</v>
      </c>
      <c r="G450" s="30">
        <f t="shared" si="103"/>
        <v>0</v>
      </c>
      <c r="H450" s="28">
        <v>5000</v>
      </c>
      <c r="I450" s="28">
        <v>10000</v>
      </c>
      <c r="J450" s="28">
        <v>14981</v>
      </c>
      <c r="K450" s="14">
        <f t="shared" si="93"/>
        <v>100</v>
      </c>
      <c r="L450" s="18"/>
    </row>
    <row r="451" spans="1:12" ht="15.75" x14ac:dyDescent="0.25">
      <c r="A451" s="28" t="s">
        <v>365</v>
      </c>
      <c r="B451" s="21" t="s">
        <v>295</v>
      </c>
      <c r="C451" s="30">
        <v>2566</v>
      </c>
      <c r="D451" s="30">
        <v>0</v>
      </c>
      <c r="E451" s="30">
        <v>0</v>
      </c>
      <c r="F451" s="28">
        <v>0</v>
      </c>
      <c r="G451" s="33">
        <v>2566</v>
      </c>
      <c r="H451" s="28">
        <v>650</v>
      </c>
      <c r="I451" s="28">
        <v>650</v>
      </c>
      <c r="J451" s="28">
        <v>650</v>
      </c>
      <c r="K451" s="14">
        <f t="shared" si="93"/>
        <v>2566</v>
      </c>
      <c r="L451" s="18"/>
    </row>
    <row r="452" spans="1:12" ht="15.75" x14ac:dyDescent="0.25">
      <c r="A452" s="22" t="s">
        <v>254</v>
      </c>
      <c r="B452" s="58" t="s">
        <v>253</v>
      </c>
      <c r="C452" s="37">
        <f>+C453+C454</f>
        <v>100</v>
      </c>
      <c r="D452" s="37">
        <f t="shared" ref="D452:F452" si="104">+D453+D454</f>
        <v>100</v>
      </c>
      <c r="E452" s="37">
        <f t="shared" si="104"/>
        <v>0</v>
      </c>
      <c r="F452" s="37">
        <f t="shared" si="104"/>
        <v>0</v>
      </c>
      <c r="G452" s="37"/>
      <c r="H452" s="28"/>
      <c r="I452" s="28"/>
      <c r="J452" s="28"/>
      <c r="K452" s="14">
        <f t="shared" si="93"/>
        <v>100</v>
      </c>
      <c r="L452" s="18"/>
    </row>
    <row r="453" spans="1:12" ht="31.5" x14ac:dyDescent="0.25">
      <c r="A453" s="22" t="s">
        <v>278</v>
      </c>
      <c r="B453" s="58"/>
      <c r="C453" s="37">
        <v>50</v>
      </c>
      <c r="D453" s="37">
        <v>50</v>
      </c>
      <c r="E453" s="37"/>
      <c r="F453" s="37"/>
      <c r="G453" s="38"/>
      <c r="H453" s="20" t="s">
        <v>297</v>
      </c>
      <c r="I453" s="20" t="s">
        <v>297</v>
      </c>
      <c r="J453" s="20" t="s">
        <v>297</v>
      </c>
      <c r="K453" s="14">
        <f t="shared" si="93"/>
        <v>50</v>
      </c>
      <c r="L453" s="18"/>
    </row>
    <row r="454" spans="1:12" ht="31.5" x14ac:dyDescent="0.25">
      <c r="A454" s="22" t="s">
        <v>279</v>
      </c>
      <c r="B454" s="58"/>
      <c r="C454" s="37">
        <v>50</v>
      </c>
      <c r="D454" s="37">
        <v>50</v>
      </c>
      <c r="E454" s="37"/>
      <c r="F454" s="20"/>
      <c r="G454" s="38"/>
      <c r="H454" s="20" t="s">
        <v>297</v>
      </c>
      <c r="I454" s="20" t="s">
        <v>297</v>
      </c>
      <c r="J454" s="20" t="s">
        <v>297</v>
      </c>
      <c r="K454" s="14">
        <f t="shared" si="93"/>
        <v>50</v>
      </c>
      <c r="L454" s="18"/>
    </row>
    <row r="455" spans="1:12" ht="15.75" x14ac:dyDescent="0.25">
      <c r="A455" s="28" t="s">
        <v>125</v>
      </c>
      <c r="B455" s="21" t="s">
        <v>154</v>
      </c>
      <c r="C455" s="30">
        <f>+C456+C457+C458</f>
        <v>3300</v>
      </c>
      <c r="D455" s="30">
        <f t="shared" ref="D455:G455" si="105">+D456+D457+D458</f>
        <v>862</v>
      </c>
      <c r="E455" s="30">
        <f t="shared" si="105"/>
        <v>939</v>
      </c>
      <c r="F455" s="30">
        <f t="shared" si="105"/>
        <v>805</v>
      </c>
      <c r="G455" s="30">
        <f t="shared" si="105"/>
        <v>694</v>
      </c>
      <c r="H455" s="30">
        <v>4000</v>
      </c>
      <c r="I455" s="30">
        <v>4500</v>
      </c>
      <c r="J455" s="30">
        <v>5000</v>
      </c>
      <c r="K455" s="14">
        <f t="shared" si="93"/>
        <v>3300</v>
      </c>
      <c r="L455" s="18"/>
    </row>
    <row r="456" spans="1:12" ht="15.75" x14ac:dyDescent="0.25">
      <c r="A456" s="20" t="s">
        <v>2</v>
      </c>
      <c r="B456" s="58"/>
      <c r="C456" s="90">
        <v>2270</v>
      </c>
      <c r="D456" s="37">
        <v>558</v>
      </c>
      <c r="E456" s="37">
        <v>600</v>
      </c>
      <c r="F456" s="37">
        <v>563</v>
      </c>
      <c r="G456" s="37">
        <v>549</v>
      </c>
      <c r="H456" s="20" t="s">
        <v>349</v>
      </c>
      <c r="I456" s="20" t="s">
        <v>349</v>
      </c>
      <c r="J456" s="20" t="s">
        <v>349</v>
      </c>
      <c r="K456" s="14">
        <f t="shared" si="93"/>
        <v>2270</v>
      </c>
      <c r="L456" s="18"/>
    </row>
    <row r="457" spans="1:12" ht="15.75" x14ac:dyDescent="0.25">
      <c r="A457" s="20" t="s">
        <v>4</v>
      </c>
      <c r="B457" s="58"/>
      <c r="C457" s="37">
        <v>1000</v>
      </c>
      <c r="D457" s="37">
        <v>304</v>
      </c>
      <c r="E457" s="37">
        <v>309</v>
      </c>
      <c r="F457" s="20">
        <v>242</v>
      </c>
      <c r="G457" s="38">
        <v>145</v>
      </c>
      <c r="H457" s="20" t="s">
        <v>349</v>
      </c>
      <c r="I457" s="20" t="s">
        <v>349</v>
      </c>
      <c r="J457" s="20" t="s">
        <v>349</v>
      </c>
      <c r="K457" s="14">
        <f t="shared" si="93"/>
        <v>1000</v>
      </c>
      <c r="L457" s="18"/>
    </row>
    <row r="458" spans="1:12" ht="15.75" x14ac:dyDescent="0.25">
      <c r="A458" s="20" t="s">
        <v>193</v>
      </c>
      <c r="B458" s="58"/>
      <c r="C458" s="37">
        <v>30</v>
      </c>
      <c r="D458" s="37">
        <v>0</v>
      </c>
      <c r="E458" s="37">
        <v>30</v>
      </c>
      <c r="F458" s="20">
        <v>0</v>
      </c>
      <c r="G458" s="38">
        <v>0</v>
      </c>
      <c r="H458" s="20" t="s">
        <v>349</v>
      </c>
      <c r="I458" s="20" t="s">
        <v>349</v>
      </c>
      <c r="J458" s="20" t="s">
        <v>349</v>
      </c>
      <c r="K458" s="14">
        <f t="shared" si="93"/>
        <v>30</v>
      </c>
      <c r="L458" s="18"/>
    </row>
    <row r="459" spans="1:12" ht="15.75" x14ac:dyDescent="0.25">
      <c r="A459" s="28" t="s">
        <v>126</v>
      </c>
      <c r="B459" s="21" t="s">
        <v>124</v>
      </c>
      <c r="C459" s="30">
        <f>+C460</f>
        <v>13871</v>
      </c>
      <c r="D459" s="30">
        <f t="shared" ref="D459:J459" si="106">+D460</f>
        <v>5008</v>
      </c>
      <c r="E459" s="30">
        <f t="shared" si="106"/>
        <v>3320</v>
      </c>
      <c r="F459" s="30">
        <f t="shared" si="106"/>
        <v>3250</v>
      </c>
      <c r="G459" s="30">
        <f t="shared" si="106"/>
        <v>2293</v>
      </c>
      <c r="H459" s="30">
        <f t="shared" si="106"/>
        <v>12000</v>
      </c>
      <c r="I459" s="30">
        <f t="shared" si="106"/>
        <v>10000</v>
      </c>
      <c r="J459" s="30">
        <f t="shared" si="106"/>
        <v>12000</v>
      </c>
      <c r="K459" s="14">
        <f t="shared" si="93"/>
        <v>13871</v>
      </c>
      <c r="L459" s="18"/>
    </row>
    <row r="460" spans="1:12" s="1" customFormat="1" ht="15.75" x14ac:dyDescent="0.25">
      <c r="A460" s="28" t="s">
        <v>45</v>
      </c>
      <c r="B460" s="21"/>
      <c r="C460" s="30">
        <f>+C461+C462+C464+C465+C463+C466</f>
        <v>13871</v>
      </c>
      <c r="D460" s="30">
        <f t="shared" ref="D460:G460" si="107">+D461+D462+D464+D465+D463+D466</f>
        <v>5008</v>
      </c>
      <c r="E460" s="30">
        <f t="shared" si="107"/>
        <v>3320</v>
      </c>
      <c r="F460" s="30">
        <f t="shared" si="107"/>
        <v>3250</v>
      </c>
      <c r="G460" s="30">
        <f t="shared" si="107"/>
        <v>2293</v>
      </c>
      <c r="H460" s="28">
        <v>12000</v>
      </c>
      <c r="I460" s="28">
        <v>10000</v>
      </c>
      <c r="J460" s="28">
        <v>12000</v>
      </c>
      <c r="K460" s="14">
        <f t="shared" si="93"/>
        <v>13871</v>
      </c>
      <c r="L460" s="18"/>
    </row>
    <row r="461" spans="1:12" ht="15.75" x14ac:dyDescent="0.25">
      <c r="A461" s="20" t="s">
        <v>305</v>
      </c>
      <c r="B461" s="58"/>
      <c r="C461" s="37">
        <f>+D461+E461+F461+G461</f>
        <v>11946</v>
      </c>
      <c r="D461" s="37">
        <v>4213</v>
      </c>
      <c r="E461" s="37">
        <v>2580</v>
      </c>
      <c r="F461" s="20">
        <v>3000</v>
      </c>
      <c r="G461" s="38">
        <v>2153</v>
      </c>
      <c r="H461" s="20" t="s">
        <v>297</v>
      </c>
      <c r="I461" s="20" t="s">
        <v>297</v>
      </c>
      <c r="J461" s="20" t="s">
        <v>297</v>
      </c>
      <c r="K461" s="14">
        <f t="shared" si="93"/>
        <v>11946</v>
      </c>
      <c r="L461" s="18"/>
    </row>
    <row r="462" spans="1:12" ht="15.75" x14ac:dyDescent="0.25">
      <c r="A462" s="20" t="s">
        <v>362</v>
      </c>
      <c r="B462" s="91"/>
      <c r="C462" s="37">
        <v>580</v>
      </c>
      <c r="D462" s="37">
        <v>150</v>
      </c>
      <c r="E462" s="37">
        <v>140</v>
      </c>
      <c r="F462" s="20">
        <v>150</v>
      </c>
      <c r="G462" s="38">
        <v>140</v>
      </c>
      <c r="H462" s="20" t="s">
        <v>297</v>
      </c>
      <c r="I462" s="20" t="s">
        <v>297</v>
      </c>
      <c r="J462" s="20" t="s">
        <v>297</v>
      </c>
      <c r="K462" s="14">
        <f t="shared" si="93"/>
        <v>580</v>
      </c>
      <c r="L462" s="18"/>
    </row>
    <row r="463" spans="1:12" ht="15.75" x14ac:dyDescent="0.25">
      <c r="A463" s="20" t="s">
        <v>432</v>
      </c>
      <c r="B463" s="91"/>
      <c r="C463" s="37">
        <v>245</v>
      </c>
      <c r="D463" s="37">
        <v>245</v>
      </c>
      <c r="E463" s="37">
        <v>0</v>
      </c>
      <c r="F463" s="20">
        <v>0</v>
      </c>
      <c r="G463" s="38">
        <v>0</v>
      </c>
      <c r="H463" s="20" t="s">
        <v>297</v>
      </c>
      <c r="I463" s="20" t="s">
        <v>297</v>
      </c>
      <c r="J463" s="20" t="s">
        <v>297</v>
      </c>
      <c r="K463" s="14">
        <f t="shared" si="93"/>
        <v>245</v>
      </c>
      <c r="L463" s="18"/>
    </row>
    <row r="464" spans="1:12" ht="15.75" x14ac:dyDescent="0.25">
      <c r="A464" s="22" t="s">
        <v>288</v>
      </c>
      <c r="B464" s="92"/>
      <c r="C464" s="85">
        <v>800</v>
      </c>
      <c r="D464" s="37">
        <v>200</v>
      </c>
      <c r="E464" s="37">
        <v>500</v>
      </c>
      <c r="F464" s="37">
        <v>100</v>
      </c>
      <c r="G464" s="63">
        <v>0</v>
      </c>
      <c r="H464" s="37" t="s">
        <v>297</v>
      </c>
      <c r="I464" s="37" t="s">
        <v>297</v>
      </c>
      <c r="J464" s="20" t="s">
        <v>297</v>
      </c>
      <c r="K464" s="14">
        <f t="shared" si="93"/>
        <v>800</v>
      </c>
      <c r="L464" s="18"/>
    </row>
    <row r="465" spans="1:12" ht="15.75" x14ac:dyDescent="0.25">
      <c r="A465" s="22" t="s">
        <v>289</v>
      </c>
      <c r="B465" s="92"/>
      <c r="C465" s="85">
        <v>200</v>
      </c>
      <c r="D465" s="37">
        <v>200</v>
      </c>
      <c r="E465" s="37">
        <v>0</v>
      </c>
      <c r="F465" s="37">
        <v>0</v>
      </c>
      <c r="G465" s="63">
        <v>0</v>
      </c>
      <c r="H465" s="20" t="s">
        <v>297</v>
      </c>
      <c r="I465" s="20" t="s">
        <v>297</v>
      </c>
      <c r="J465" s="20" t="s">
        <v>297</v>
      </c>
      <c r="K465" s="14">
        <f t="shared" si="93"/>
        <v>200</v>
      </c>
      <c r="L465" s="18"/>
    </row>
    <row r="466" spans="1:12" ht="47.25" x14ac:dyDescent="0.25">
      <c r="A466" s="86" t="s">
        <v>472</v>
      </c>
      <c r="B466" s="92"/>
      <c r="C466" s="85">
        <v>100</v>
      </c>
      <c r="D466" s="37">
        <v>0</v>
      </c>
      <c r="E466" s="37">
        <v>100</v>
      </c>
      <c r="F466" s="37">
        <v>0</v>
      </c>
      <c r="G466" s="63">
        <v>0</v>
      </c>
      <c r="H466" s="20"/>
      <c r="I466" s="20"/>
      <c r="J466" s="20"/>
      <c r="K466" s="14">
        <f t="shared" si="93"/>
        <v>100</v>
      </c>
      <c r="L466" s="18"/>
    </row>
    <row r="467" spans="1:12" ht="15.75" x14ac:dyDescent="0.25">
      <c r="A467" s="28" t="s">
        <v>19</v>
      </c>
      <c r="B467" s="21" t="s">
        <v>127</v>
      </c>
      <c r="C467" s="30">
        <f t="shared" ref="C467:J467" si="108">+C468+C477</f>
        <v>2110</v>
      </c>
      <c r="D467" s="30">
        <f t="shared" si="108"/>
        <v>1030</v>
      </c>
      <c r="E467" s="30">
        <f t="shared" si="108"/>
        <v>1080</v>
      </c>
      <c r="F467" s="30">
        <f t="shared" si="108"/>
        <v>0</v>
      </c>
      <c r="G467" s="30">
        <f t="shared" si="108"/>
        <v>0</v>
      </c>
      <c r="H467" s="30">
        <f t="shared" si="108"/>
        <v>4000</v>
      </c>
      <c r="I467" s="30">
        <f t="shared" si="108"/>
        <v>4500</v>
      </c>
      <c r="J467" s="30">
        <f t="shared" si="108"/>
        <v>4800</v>
      </c>
      <c r="K467" s="14">
        <f t="shared" si="93"/>
        <v>2110</v>
      </c>
      <c r="L467" s="18"/>
    </row>
    <row r="468" spans="1:12" ht="15.75" x14ac:dyDescent="0.25">
      <c r="A468" s="28" t="s">
        <v>45</v>
      </c>
      <c r="B468" s="21"/>
      <c r="C468" s="30">
        <f>+C469+C470+C471+C472+C473+C474+C475+C476</f>
        <v>1740</v>
      </c>
      <c r="D468" s="30">
        <f t="shared" ref="D468:G468" si="109">+D469+D470+D471+D472+D473+D474+D475+D476</f>
        <v>710</v>
      </c>
      <c r="E468" s="30">
        <f t="shared" si="109"/>
        <v>1030</v>
      </c>
      <c r="F468" s="30">
        <f t="shared" si="109"/>
        <v>0</v>
      </c>
      <c r="G468" s="30">
        <f t="shared" si="109"/>
        <v>0</v>
      </c>
      <c r="H468" s="28">
        <v>2000</v>
      </c>
      <c r="I468" s="28">
        <v>2500</v>
      </c>
      <c r="J468" s="28">
        <v>2800</v>
      </c>
      <c r="K468" s="14">
        <f t="shared" si="93"/>
        <v>1740</v>
      </c>
      <c r="L468" s="18"/>
    </row>
    <row r="469" spans="1:12" ht="15.75" x14ac:dyDescent="0.25">
      <c r="A469" s="20" t="s">
        <v>227</v>
      </c>
      <c r="B469" s="58"/>
      <c r="C469" s="37">
        <v>1320</v>
      </c>
      <c r="D469" s="37">
        <v>660</v>
      </c>
      <c r="E469" s="37">
        <v>660</v>
      </c>
      <c r="F469" s="20">
        <v>0</v>
      </c>
      <c r="G469" s="38">
        <v>0</v>
      </c>
      <c r="H469" s="20" t="s">
        <v>297</v>
      </c>
      <c r="I469" s="20" t="s">
        <v>297</v>
      </c>
      <c r="J469" s="20" t="s">
        <v>297</v>
      </c>
      <c r="K469" s="14">
        <f t="shared" si="93"/>
        <v>1320</v>
      </c>
      <c r="L469" s="18"/>
    </row>
    <row r="470" spans="1:12" ht="19.5" customHeight="1" x14ac:dyDescent="0.25">
      <c r="A470" s="24" t="s">
        <v>200</v>
      </c>
      <c r="B470" s="93"/>
      <c r="C470" s="37">
        <v>100</v>
      </c>
      <c r="D470" s="37">
        <v>0</v>
      </c>
      <c r="E470" s="37">
        <v>100</v>
      </c>
      <c r="F470" s="20">
        <v>0</v>
      </c>
      <c r="G470" s="38">
        <v>0</v>
      </c>
      <c r="H470" s="20" t="s">
        <v>297</v>
      </c>
      <c r="I470" s="20" t="s">
        <v>297</v>
      </c>
      <c r="J470" s="20" t="s">
        <v>297</v>
      </c>
      <c r="K470" s="14">
        <f t="shared" si="93"/>
        <v>100</v>
      </c>
      <c r="L470" s="18"/>
    </row>
    <row r="471" spans="1:12" ht="18.75" customHeight="1" x14ac:dyDescent="0.25">
      <c r="A471" s="94" t="s">
        <v>323</v>
      </c>
      <c r="B471" s="95"/>
      <c r="C471" s="73">
        <v>150</v>
      </c>
      <c r="D471" s="37">
        <v>50</v>
      </c>
      <c r="E471" s="37">
        <v>100</v>
      </c>
      <c r="F471" s="20">
        <v>0</v>
      </c>
      <c r="G471" s="38">
        <v>0</v>
      </c>
      <c r="H471" s="20" t="s">
        <v>297</v>
      </c>
      <c r="I471" s="20" t="s">
        <v>297</v>
      </c>
      <c r="J471" s="20" t="s">
        <v>297</v>
      </c>
      <c r="K471" s="14">
        <f t="shared" si="93"/>
        <v>150</v>
      </c>
      <c r="L471" s="18"/>
    </row>
    <row r="472" spans="1:12" ht="18.75" customHeight="1" x14ac:dyDescent="0.25">
      <c r="A472" s="24" t="s">
        <v>502</v>
      </c>
      <c r="B472" s="95"/>
      <c r="C472" s="73">
        <v>10</v>
      </c>
      <c r="D472" s="37">
        <v>0</v>
      </c>
      <c r="E472" s="73">
        <v>10</v>
      </c>
      <c r="F472" s="20">
        <v>0</v>
      </c>
      <c r="G472" s="38">
        <v>0</v>
      </c>
      <c r="H472" s="20"/>
      <c r="I472" s="20"/>
      <c r="J472" s="20"/>
      <c r="K472" s="14">
        <f t="shared" si="93"/>
        <v>10</v>
      </c>
      <c r="L472" s="18"/>
    </row>
    <row r="473" spans="1:12" ht="18.75" customHeight="1" x14ac:dyDescent="0.25">
      <c r="A473" s="94" t="s">
        <v>503</v>
      </c>
      <c r="B473" s="95"/>
      <c r="C473" s="73">
        <v>10</v>
      </c>
      <c r="D473" s="37">
        <v>0</v>
      </c>
      <c r="E473" s="73">
        <v>10</v>
      </c>
      <c r="F473" s="20">
        <v>0</v>
      </c>
      <c r="G473" s="38">
        <v>0</v>
      </c>
      <c r="H473" s="20"/>
      <c r="I473" s="20"/>
      <c r="J473" s="20"/>
      <c r="K473" s="14"/>
      <c r="L473" s="18"/>
    </row>
    <row r="474" spans="1:12" ht="39.75" customHeight="1" x14ac:dyDescent="0.25">
      <c r="A474" s="65" t="s">
        <v>504</v>
      </c>
      <c r="B474" s="95"/>
      <c r="C474" s="73">
        <v>10</v>
      </c>
      <c r="D474" s="37">
        <v>0</v>
      </c>
      <c r="E474" s="73">
        <v>10</v>
      </c>
      <c r="F474" s="20">
        <v>0</v>
      </c>
      <c r="G474" s="38">
        <v>0</v>
      </c>
      <c r="H474" s="20"/>
      <c r="I474" s="20"/>
      <c r="J474" s="20"/>
      <c r="K474" s="14"/>
      <c r="L474" s="18"/>
    </row>
    <row r="475" spans="1:12" ht="18.75" customHeight="1" x14ac:dyDescent="0.25">
      <c r="A475" s="65" t="s">
        <v>505</v>
      </c>
      <c r="B475" s="95"/>
      <c r="C475" s="73">
        <v>70</v>
      </c>
      <c r="D475" s="37">
        <v>0</v>
      </c>
      <c r="E475" s="73">
        <v>70</v>
      </c>
      <c r="F475" s="20">
        <v>0</v>
      </c>
      <c r="G475" s="38">
        <v>0</v>
      </c>
      <c r="H475" s="20"/>
      <c r="I475" s="20"/>
      <c r="J475" s="20"/>
      <c r="K475" s="14"/>
      <c r="L475" s="18"/>
    </row>
    <row r="476" spans="1:12" ht="18.75" customHeight="1" x14ac:dyDescent="0.25">
      <c r="A476" s="65" t="s">
        <v>506</v>
      </c>
      <c r="B476" s="95"/>
      <c r="C476" s="73">
        <v>70</v>
      </c>
      <c r="D476" s="37">
        <v>0</v>
      </c>
      <c r="E476" s="73">
        <v>70</v>
      </c>
      <c r="F476" s="20">
        <v>0</v>
      </c>
      <c r="G476" s="38">
        <v>0</v>
      </c>
      <c r="H476" s="20"/>
      <c r="I476" s="20"/>
      <c r="J476" s="20"/>
      <c r="K476" s="14"/>
      <c r="L476" s="18"/>
    </row>
    <row r="477" spans="1:12" ht="15.75" x14ac:dyDescent="0.25">
      <c r="A477" s="76" t="s">
        <v>52</v>
      </c>
      <c r="B477" s="21" t="s">
        <v>317</v>
      </c>
      <c r="C477" s="29">
        <f>+C478+C479+C481+C480</f>
        <v>370</v>
      </c>
      <c r="D477" s="29">
        <f t="shared" ref="D477:G477" si="110">+D478+D479+D481+D480</f>
        <v>320</v>
      </c>
      <c r="E477" s="29">
        <f t="shared" si="110"/>
        <v>50</v>
      </c>
      <c r="F477" s="29">
        <f t="shared" si="110"/>
        <v>0</v>
      </c>
      <c r="G477" s="29">
        <f t="shared" si="110"/>
        <v>0</v>
      </c>
      <c r="H477" s="28">
        <v>2000</v>
      </c>
      <c r="I477" s="28">
        <v>2000</v>
      </c>
      <c r="J477" s="28">
        <v>2000</v>
      </c>
      <c r="K477" s="14">
        <f t="shared" si="93"/>
        <v>370</v>
      </c>
      <c r="L477" s="18"/>
    </row>
    <row r="478" spans="1:12" ht="47.25" x14ac:dyDescent="0.25">
      <c r="A478" s="121" t="s">
        <v>342</v>
      </c>
      <c r="B478" s="26"/>
      <c r="C478" s="85">
        <v>300</v>
      </c>
      <c r="D478" s="37">
        <v>300</v>
      </c>
      <c r="E478" s="85">
        <v>0</v>
      </c>
      <c r="F478" s="20">
        <v>0</v>
      </c>
      <c r="G478" s="38">
        <v>0</v>
      </c>
      <c r="H478" s="37" t="s">
        <v>297</v>
      </c>
      <c r="I478" s="37" t="s">
        <v>297</v>
      </c>
      <c r="J478" s="20" t="s">
        <v>297</v>
      </c>
      <c r="K478" s="14">
        <f t="shared" si="93"/>
        <v>300</v>
      </c>
      <c r="L478" s="18"/>
    </row>
    <row r="479" spans="1:12" ht="15.75" x14ac:dyDescent="0.25">
      <c r="A479" s="24" t="s">
        <v>416</v>
      </c>
      <c r="B479" s="120"/>
      <c r="C479" s="85">
        <v>10</v>
      </c>
      <c r="D479" s="37">
        <v>10</v>
      </c>
      <c r="E479" s="85">
        <v>0</v>
      </c>
      <c r="F479" s="20">
        <v>0</v>
      </c>
      <c r="G479" s="38">
        <v>0</v>
      </c>
      <c r="H479" s="37"/>
      <c r="I479" s="37"/>
      <c r="J479" s="20"/>
      <c r="K479" s="14">
        <f t="shared" si="93"/>
        <v>10</v>
      </c>
      <c r="L479" s="18"/>
    </row>
    <row r="480" spans="1:12" ht="15.75" x14ac:dyDescent="0.25">
      <c r="A480" s="26" t="s">
        <v>508</v>
      </c>
      <c r="B480" s="120"/>
      <c r="C480" s="85">
        <v>10</v>
      </c>
      <c r="D480" s="37">
        <v>10</v>
      </c>
      <c r="E480" s="85"/>
      <c r="F480" s="20"/>
      <c r="G480" s="38"/>
      <c r="H480" s="37"/>
      <c r="I480" s="37"/>
      <c r="J480" s="20"/>
      <c r="K480" s="14"/>
      <c r="L480" s="18"/>
    </row>
    <row r="481" spans="1:14" ht="15.75" x14ac:dyDescent="0.25">
      <c r="A481" s="137" t="s">
        <v>501</v>
      </c>
      <c r="B481" s="120"/>
      <c r="C481" s="85">
        <v>50</v>
      </c>
      <c r="D481" s="37">
        <v>0</v>
      </c>
      <c r="E481" s="85">
        <v>50</v>
      </c>
      <c r="F481" s="20">
        <v>0</v>
      </c>
      <c r="G481" s="38">
        <v>0</v>
      </c>
      <c r="H481" s="37"/>
      <c r="I481" s="37"/>
      <c r="J481" s="20"/>
      <c r="K481" s="14">
        <f t="shared" si="93"/>
        <v>50</v>
      </c>
      <c r="L481" s="18"/>
    </row>
    <row r="482" spans="1:14" ht="15.75" x14ac:dyDescent="0.25">
      <c r="A482" s="34" t="s">
        <v>20</v>
      </c>
      <c r="B482" s="21" t="s">
        <v>128</v>
      </c>
      <c r="C482" s="30">
        <f>+C483+C484+C485+C486+C493+C494+C495+C496</f>
        <v>44597</v>
      </c>
      <c r="D482" s="30">
        <f t="shared" ref="D482:J482" si="111">+D483+D484+D485+D486+D493+D494+D495+D496</f>
        <v>24501</v>
      </c>
      <c r="E482" s="30">
        <f t="shared" si="111"/>
        <v>9391</v>
      </c>
      <c r="F482" s="30">
        <f t="shared" si="111"/>
        <v>7609</v>
      </c>
      <c r="G482" s="30">
        <f t="shared" si="111"/>
        <v>3096</v>
      </c>
      <c r="H482" s="30">
        <f t="shared" si="111"/>
        <v>54223</v>
      </c>
      <c r="I482" s="30">
        <f t="shared" si="111"/>
        <v>53472</v>
      </c>
      <c r="J482" s="30">
        <f t="shared" si="111"/>
        <v>53557</v>
      </c>
      <c r="K482" s="14">
        <f t="shared" si="93"/>
        <v>44597</v>
      </c>
      <c r="L482" s="18"/>
    </row>
    <row r="483" spans="1:14" ht="15.75" x14ac:dyDescent="0.25">
      <c r="A483" s="28" t="s">
        <v>2</v>
      </c>
      <c r="B483" s="21" t="s">
        <v>129</v>
      </c>
      <c r="C483" s="30">
        <f>C498</f>
        <v>4331</v>
      </c>
      <c r="D483" s="30">
        <f t="shared" ref="D483:G483" si="112">D498</f>
        <v>1058</v>
      </c>
      <c r="E483" s="30">
        <f t="shared" si="112"/>
        <v>1168</v>
      </c>
      <c r="F483" s="30">
        <f t="shared" si="112"/>
        <v>1058</v>
      </c>
      <c r="G483" s="30">
        <f t="shared" si="112"/>
        <v>1047</v>
      </c>
      <c r="H483" s="28">
        <v>3600</v>
      </c>
      <c r="I483" s="28">
        <v>3600</v>
      </c>
      <c r="J483" s="28">
        <v>3600</v>
      </c>
      <c r="K483" s="14">
        <f t="shared" si="93"/>
        <v>4331</v>
      </c>
      <c r="L483" s="18"/>
    </row>
    <row r="484" spans="1:14" ht="15.75" x14ac:dyDescent="0.25">
      <c r="A484" s="28" t="s">
        <v>4</v>
      </c>
      <c r="B484" s="21" t="s">
        <v>130</v>
      </c>
      <c r="C484" s="30">
        <f>+C504+C499</f>
        <v>7535</v>
      </c>
      <c r="D484" s="30">
        <f t="shared" ref="D484:G484" si="113">+D499+D504</f>
        <v>2152</v>
      </c>
      <c r="E484" s="30">
        <f t="shared" si="113"/>
        <v>2087</v>
      </c>
      <c r="F484" s="30">
        <f t="shared" si="113"/>
        <v>1762</v>
      </c>
      <c r="G484" s="30">
        <f t="shared" si="113"/>
        <v>1534</v>
      </c>
      <c r="H484" s="30">
        <v>8501</v>
      </c>
      <c r="I484" s="30">
        <v>5000</v>
      </c>
      <c r="J484" s="30">
        <v>5000</v>
      </c>
      <c r="K484" s="14">
        <f t="shared" si="93"/>
        <v>7535</v>
      </c>
      <c r="L484" s="18"/>
      <c r="M484" s="4"/>
    </row>
    <row r="485" spans="1:14" ht="15.75" x14ac:dyDescent="0.25">
      <c r="A485" s="28" t="s">
        <v>177</v>
      </c>
      <c r="B485" s="21" t="s">
        <v>178</v>
      </c>
      <c r="C485" s="30">
        <f t="shared" ref="C485:G485" si="114">C500</f>
        <v>1</v>
      </c>
      <c r="D485" s="30">
        <f t="shared" si="114"/>
        <v>1</v>
      </c>
      <c r="E485" s="30">
        <f t="shared" si="114"/>
        <v>0</v>
      </c>
      <c r="F485" s="30">
        <f t="shared" si="114"/>
        <v>0</v>
      </c>
      <c r="G485" s="30">
        <f t="shared" si="114"/>
        <v>0</v>
      </c>
      <c r="H485" s="28">
        <v>0</v>
      </c>
      <c r="I485" s="28">
        <v>0</v>
      </c>
      <c r="J485" s="28">
        <v>0</v>
      </c>
      <c r="K485" s="14">
        <f t="shared" si="93"/>
        <v>1</v>
      </c>
      <c r="L485" s="18"/>
    </row>
    <row r="486" spans="1:14" ht="15.75" x14ac:dyDescent="0.25">
      <c r="A486" s="61" t="s">
        <v>214</v>
      </c>
      <c r="B486" s="21" t="s">
        <v>252</v>
      </c>
      <c r="C486" s="30">
        <f>+C487+C488+C489+C490+C491+C492</f>
        <v>10630</v>
      </c>
      <c r="D486" s="30">
        <f t="shared" ref="D486:G486" si="115">+D487+D488+D489+D490+D491+D492</f>
        <v>9627</v>
      </c>
      <c r="E486" s="30">
        <f t="shared" si="115"/>
        <v>1000</v>
      </c>
      <c r="F486" s="30">
        <f t="shared" si="115"/>
        <v>3</v>
      </c>
      <c r="G486" s="30">
        <f t="shared" si="115"/>
        <v>0</v>
      </c>
      <c r="H486" s="28">
        <v>25421</v>
      </c>
      <c r="I486" s="28">
        <v>32000</v>
      </c>
      <c r="J486" s="28">
        <v>30000</v>
      </c>
      <c r="K486" s="14">
        <f t="shared" si="93"/>
        <v>10630</v>
      </c>
      <c r="L486" s="18"/>
    </row>
    <row r="487" spans="1:14" ht="29.25" customHeight="1" x14ac:dyDescent="0.25">
      <c r="A487" s="65" t="s">
        <v>280</v>
      </c>
      <c r="B487" s="21"/>
      <c r="C487" s="37">
        <v>10000</v>
      </c>
      <c r="D487" s="37">
        <v>9000</v>
      </c>
      <c r="E487" s="37">
        <v>1000</v>
      </c>
      <c r="F487" s="20">
        <v>0</v>
      </c>
      <c r="G487" s="38">
        <v>0</v>
      </c>
      <c r="H487" s="20" t="s">
        <v>297</v>
      </c>
      <c r="I487" s="20" t="s">
        <v>297</v>
      </c>
      <c r="J487" s="20" t="s">
        <v>297</v>
      </c>
      <c r="K487" s="14">
        <f t="shared" si="93"/>
        <v>10000</v>
      </c>
      <c r="L487" s="18"/>
    </row>
    <row r="488" spans="1:14" ht="57" customHeight="1" x14ac:dyDescent="0.25">
      <c r="A488" s="22" t="s">
        <v>281</v>
      </c>
      <c r="B488" s="58"/>
      <c r="C488" s="37">
        <v>3</v>
      </c>
      <c r="D488" s="37">
        <v>0</v>
      </c>
      <c r="E488" s="37">
        <v>0</v>
      </c>
      <c r="F488" s="20">
        <v>3</v>
      </c>
      <c r="G488" s="38">
        <v>0</v>
      </c>
      <c r="H488" s="20" t="s">
        <v>297</v>
      </c>
      <c r="I488" s="20" t="s">
        <v>297</v>
      </c>
      <c r="J488" s="20" t="s">
        <v>297</v>
      </c>
      <c r="K488" s="14">
        <f t="shared" si="93"/>
        <v>3</v>
      </c>
      <c r="L488" s="18"/>
    </row>
    <row r="489" spans="1:14" ht="29.25" customHeight="1" x14ac:dyDescent="0.25">
      <c r="A489" s="22" t="s">
        <v>357</v>
      </c>
      <c r="B489" s="26"/>
      <c r="C489" s="37">
        <v>40</v>
      </c>
      <c r="D489" s="37">
        <v>40</v>
      </c>
      <c r="E489" s="37">
        <v>0</v>
      </c>
      <c r="F489" s="20">
        <v>0</v>
      </c>
      <c r="G489" s="38">
        <v>0</v>
      </c>
      <c r="H489" s="20" t="s">
        <v>297</v>
      </c>
      <c r="I489" s="20" t="s">
        <v>297</v>
      </c>
      <c r="J489" s="20" t="s">
        <v>297</v>
      </c>
      <c r="K489" s="14">
        <f t="shared" si="93"/>
        <v>40</v>
      </c>
      <c r="L489" s="18"/>
    </row>
    <row r="490" spans="1:14" ht="33" customHeight="1" x14ac:dyDescent="0.25">
      <c r="A490" s="22" t="s">
        <v>355</v>
      </c>
      <c r="B490" s="26"/>
      <c r="C490" s="37">
        <v>100</v>
      </c>
      <c r="D490" s="37">
        <v>100</v>
      </c>
      <c r="E490" s="37"/>
      <c r="F490" s="20"/>
      <c r="G490" s="38"/>
      <c r="H490" s="20" t="s">
        <v>297</v>
      </c>
      <c r="I490" s="20" t="s">
        <v>297</v>
      </c>
      <c r="J490" s="20" t="s">
        <v>297</v>
      </c>
      <c r="K490" s="14">
        <f t="shared" si="93"/>
        <v>100</v>
      </c>
      <c r="L490" s="18"/>
    </row>
    <row r="491" spans="1:14" ht="52.5" customHeight="1" x14ac:dyDescent="0.25">
      <c r="A491" s="22" t="s">
        <v>354</v>
      </c>
      <c r="B491" s="26"/>
      <c r="C491" s="37">
        <v>187</v>
      </c>
      <c r="D491" s="37">
        <v>187</v>
      </c>
      <c r="E491" s="37"/>
      <c r="F491" s="20"/>
      <c r="G491" s="38"/>
      <c r="H491" s="20" t="s">
        <v>297</v>
      </c>
      <c r="I491" s="20" t="s">
        <v>297</v>
      </c>
      <c r="J491" s="20" t="s">
        <v>297</v>
      </c>
      <c r="K491" s="14">
        <f t="shared" si="93"/>
        <v>187</v>
      </c>
      <c r="L491" s="18"/>
    </row>
    <row r="492" spans="1:14" ht="39.75" customHeight="1" x14ac:dyDescent="0.25">
      <c r="A492" s="65" t="s">
        <v>356</v>
      </c>
      <c r="B492" s="26"/>
      <c r="C492" s="37">
        <v>300</v>
      </c>
      <c r="D492" s="37">
        <v>300</v>
      </c>
      <c r="E492" s="37"/>
      <c r="F492" s="20"/>
      <c r="G492" s="38"/>
      <c r="H492" s="20" t="s">
        <v>297</v>
      </c>
      <c r="I492" s="20" t="s">
        <v>297</v>
      </c>
      <c r="J492" s="20" t="s">
        <v>297</v>
      </c>
      <c r="K492" s="14">
        <f t="shared" si="93"/>
        <v>300</v>
      </c>
      <c r="L492" s="18"/>
    </row>
    <row r="493" spans="1:14" ht="15.75" x14ac:dyDescent="0.25">
      <c r="A493" s="28" t="s">
        <v>205</v>
      </c>
      <c r="B493" s="21" t="s">
        <v>208</v>
      </c>
      <c r="C493" s="30">
        <f>C501</f>
        <v>60</v>
      </c>
      <c r="D493" s="30">
        <f t="shared" ref="D493:G493" si="116">D501</f>
        <v>15</v>
      </c>
      <c r="E493" s="30">
        <f t="shared" si="116"/>
        <v>15</v>
      </c>
      <c r="F493" s="30">
        <f t="shared" si="116"/>
        <v>15</v>
      </c>
      <c r="G493" s="30">
        <f t="shared" si="116"/>
        <v>15</v>
      </c>
      <c r="H493" s="28">
        <v>80</v>
      </c>
      <c r="I493" s="28">
        <v>80</v>
      </c>
      <c r="J493" s="28">
        <v>80</v>
      </c>
      <c r="K493" s="14">
        <f t="shared" si="93"/>
        <v>60</v>
      </c>
      <c r="L493" s="18"/>
    </row>
    <row r="494" spans="1:14" ht="15.75" x14ac:dyDescent="0.25">
      <c r="A494" s="28" t="s">
        <v>184</v>
      </c>
      <c r="B494" s="21" t="s">
        <v>185</v>
      </c>
      <c r="C494" s="30">
        <v>2800</v>
      </c>
      <c r="D494" s="30">
        <v>900</v>
      </c>
      <c r="E494" s="30">
        <v>900</v>
      </c>
      <c r="F494" s="28">
        <v>500</v>
      </c>
      <c r="G494" s="33">
        <v>500</v>
      </c>
      <c r="H494" s="28">
        <v>2200</v>
      </c>
      <c r="I494" s="28">
        <v>2200</v>
      </c>
      <c r="J494" s="28">
        <v>2200</v>
      </c>
      <c r="K494" s="14">
        <f t="shared" si="93"/>
        <v>2800</v>
      </c>
      <c r="L494" s="18"/>
    </row>
    <row r="495" spans="1:14" ht="15.75" x14ac:dyDescent="0.25">
      <c r="A495" s="28" t="s">
        <v>13</v>
      </c>
      <c r="B495" s="21" t="s">
        <v>131</v>
      </c>
      <c r="C495" s="30">
        <f t="shared" ref="C495:J495" si="117">+C502+C529</f>
        <v>8798</v>
      </c>
      <c r="D495" s="30">
        <f t="shared" si="117"/>
        <v>8748</v>
      </c>
      <c r="E495" s="30">
        <f t="shared" si="117"/>
        <v>0</v>
      </c>
      <c r="F495" s="30">
        <f t="shared" si="117"/>
        <v>50</v>
      </c>
      <c r="G495" s="30">
        <f t="shared" si="117"/>
        <v>0</v>
      </c>
      <c r="H495" s="30">
        <f t="shared" si="117"/>
        <v>13421</v>
      </c>
      <c r="I495" s="30">
        <f t="shared" si="117"/>
        <v>9592</v>
      </c>
      <c r="J495" s="30">
        <f t="shared" si="117"/>
        <v>11677</v>
      </c>
      <c r="K495" s="14">
        <f t="shared" si="93"/>
        <v>8798</v>
      </c>
      <c r="L495" s="18"/>
    </row>
    <row r="496" spans="1:14" ht="15.75" x14ac:dyDescent="0.25">
      <c r="A496" s="28" t="s">
        <v>364</v>
      </c>
      <c r="B496" s="21" t="s">
        <v>218</v>
      </c>
      <c r="C496" s="30">
        <v>10442</v>
      </c>
      <c r="D496" s="30">
        <v>2000</v>
      </c>
      <c r="E496" s="30">
        <v>4221</v>
      </c>
      <c r="F496" s="28">
        <v>4221</v>
      </c>
      <c r="G496" s="33">
        <v>0</v>
      </c>
      <c r="H496" s="28">
        <v>1000</v>
      </c>
      <c r="I496" s="28">
        <v>1000</v>
      </c>
      <c r="J496" s="28">
        <v>1000</v>
      </c>
      <c r="K496" s="14">
        <f t="shared" si="93"/>
        <v>10442</v>
      </c>
      <c r="L496" s="18"/>
      <c r="M496" s="4"/>
      <c r="N496" s="4"/>
    </row>
    <row r="497" spans="1:15" ht="15.75" x14ac:dyDescent="0.25">
      <c r="A497" s="28" t="s">
        <v>132</v>
      </c>
      <c r="B497" s="21" t="s">
        <v>133</v>
      </c>
      <c r="C497" s="30">
        <f>+C498+C499+C500+C501+C502</f>
        <v>11137</v>
      </c>
      <c r="D497" s="30">
        <f t="shared" ref="D497:G497" si="118">+D498+D499+D500+D501+D502</f>
        <v>2970</v>
      </c>
      <c r="E497" s="30">
        <f t="shared" si="118"/>
        <v>2954</v>
      </c>
      <c r="F497" s="30">
        <f t="shared" si="118"/>
        <v>2674</v>
      </c>
      <c r="G497" s="30">
        <f t="shared" si="118"/>
        <v>2539</v>
      </c>
      <c r="H497" s="30">
        <v>1000</v>
      </c>
      <c r="I497" s="30">
        <v>1000</v>
      </c>
      <c r="J497" s="30">
        <v>1000</v>
      </c>
      <c r="K497" s="14">
        <f t="shared" si="93"/>
        <v>11137</v>
      </c>
      <c r="L497" s="18"/>
      <c r="M497" s="10"/>
      <c r="N497" s="11"/>
      <c r="O497" s="12"/>
    </row>
    <row r="498" spans="1:15" ht="15.75" x14ac:dyDescent="0.25">
      <c r="A498" s="20" t="s">
        <v>2</v>
      </c>
      <c r="B498" s="58" t="s">
        <v>129</v>
      </c>
      <c r="C498" s="37">
        <v>4331</v>
      </c>
      <c r="D498" s="37">
        <v>1058</v>
      </c>
      <c r="E498" s="37">
        <v>1168</v>
      </c>
      <c r="F498" s="20">
        <v>1058</v>
      </c>
      <c r="G498" s="38">
        <v>1047</v>
      </c>
      <c r="H498" s="20" t="s">
        <v>297</v>
      </c>
      <c r="I498" s="20" t="s">
        <v>297</v>
      </c>
      <c r="J498" s="20" t="s">
        <v>297</v>
      </c>
      <c r="K498" s="14">
        <f t="shared" si="93"/>
        <v>4331</v>
      </c>
      <c r="L498" s="18"/>
    </row>
    <row r="499" spans="1:15" ht="15.75" x14ac:dyDescent="0.25">
      <c r="A499" s="20" t="s">
        <v>57</v>
      </c>
      <c r="B499" s="58" t="s">
        <v>130</v>
      </c>
      <c r="C499" s="37">
        <v>6645</v>
      </c>
      <c r="D499" s="37">
        <v>1846</v>
      </c>
      <c r="E499" s="37">
        <v>1771</v>
      </c>
      <c r="F499" s="20">
        <v>1551</v>
      </c>
      <c r="G499" s="38">
        <v>1477</v>
      </c>
      <c r="H499" s="20" t="s">
        <v>297</v>
      </c>
      <c r="I499" s="20" t="s">
        <v>297</v>
      </c>
      <c r="J499" s="20" t="s">
        <v>297</v>
      </c>
      <c r="K499" s="14">
        <f t="shared" si="93"/>
        <v>6645</v>
      </c>
      <c r="L499" s="18"/>
    </row>
    <row r="500" spans="1:15" ht="15.75" x14ac:dyDescent="0.25">
      <c r="A500" s="20" t="s">
        <v>176</v>
      </c>
      <c r="B500" s="58" t="s">
        <v>178</v>
      </c>
      <c r="C500" s="37">
        <v>1</v>
      </c>
      <c r="D500" s="37">
        <v>1</v>
      </c>
      <c r="E500" s="37">
        <v>0</v>
      </c>
      <c r="F500" s="20">
        <v>0</v>
      </c>
      <c r="G500" s="38">
        <v>0</v>
      </c>
      <c r="H500" s="20" t="s">
        <v>297</v>
      </c>
      <c r="I500" s="20" t="s">
        <v>297</v>
      </c>
      <c r="J500" s="20" t="s">
        <v>297</v>
      </c>
      <c r="K500" s="14">
        <f t="shared" si="93"/>
        <v>1</v>
      </c>
      <c r="L500" s="18"/>
    </row>
    <row r="501" spans="1:15" ht="15.75" x14ac:dyDescent="0.25">
      <c r="A501" s="40" t="s">
        <v>205</v>
      </c>
      <c r="B501" s="58" t="s">
        <v>208</v>
      </c>
      <c r="C501" s="37">
        <v>60</v>
      </c>
      <c r="D501" s="37">
        <v>15</v>
      </c>
      <c r="E501" s="37">
        <v>15</v>
      </c>
      <c r="F501" s="20">
        <v>15</v>
      </c>
      <c r="G501" s="63">
        <v>15</v>
      </c>
      <c r="H501" s="20" t="s">
        <v>297</v>
      </c>
      <c r="I501" s="20" t="s">
        <v>297</v>
      </c>
      <c r="J501" s="20" t="s">
        <v>297</v>
      </c>
      <c r="K501" s="14">
        <f t="shared" si="93"/>
        <v>60</v>
      </c>
      <c r="L501" s="18"/>
    </row>
    <row r="502" spans="1:15" ht="15.75" x14ac:dyDescent="0.25">
      <c r="A502" s="20" t="s">
        <v>188</v>
      </c>
      <c r="B502" s="58" t="s">
        <v>131</v>
      </c>
      <c r="C502" s="88">
        <v>100</v>
      </c>
      <c r="D502" s="37">
        <v>50</v>
      </c>
      <c r="E502" s="37">
        <v>0</v>
      </c>
      <c r="F502" s="20">
        <v>50</v>
      </c>
      <c r="G502" s="38">
        <v>0</v>
      </c>
      <c r="H502" s="20">
        <v>600</v>
      </c>
      <c r="I502" s="20">
        <v>600</v>
      </c>
      <c r="J502" s="20">
        <v>900</v>
      </c>
      <c r="K502" s="14">
        <f t="shared" si="93"/>
        <v>100</v>
      </c>
      <c r="L502" s="18"/>
    </row>
    <row r="503" spans="1:15" ht="15.75" x14ac:dyDescent="0.25">
      <c r="A503" s="41" t="s">
        <v>134</v>
      </c>
      <c r="B503" s="21" t="s">
        <v>133</v>
      </c>
      <c r="C503" s="30">
        <f t="shared" ref="C503:J503" si="119">+C504+C529</f>
        <v>9588</v>
      </c>
      <c r="D503" s="30">
        <f t="shared" si="119"/>
        <v>9004</v>
      </c>
      <c r="E503" s="30">
        <f t="shared" si="119"/>
        <v>316</v>
      </c>
      <c r="F503" s="30">
        <f t="shared" si="119"/>
        <v>211</v>
      </c>
      <c r="G503" s="30">
        <f t="shared" si="119"/>
        <v>57</v>
      </c>
      <c r="H503" s="30">
        <f t="shared" si="119"/>
        <v>14321</v>
      </c>
      <c r="I503" s="30">
        <f t="shared" si="119"/>
        <v>10492</v>
      </c>
      <c r="J503" s="30">
        <f t="shared" si="119"/>
        <v>12277</v>
      </c>
      <c r="K503" s="14">
        <f t="shared" si="93"/>
        <v>9588</v>
      </c>
      <c r="L503" s="18"/>
    </row>
    <row r="504" spans="1:15" ht="15.75" x14ac:dyDescent="0.25">
      <c r="A504" s="28" t="s">
        <v>34</v>
      </c>
      <c r="B504" s="21" t="s">
        <v>138</v>
      </c>
      <c r="C504" s="30">
        <f>+C505+C506+C507+C508+C509+C510+C511+C512+C513+C514+C515+C516+C517+C518+C519+C520+C521+C522+C523+C524+C525+C526+C527+C528</f>
        <v>890</v>
      </c>
      <c r="D504" s="30">
        <f t="shared" ref="D504:G504" si="120">+D505+D506+D507+D508+D509+D510+D511+D512+D513+D514+D515+D516+D517+D518+D519+D520+D521+D522+D523+D524+D525+D526+D527+D528</f>
        <v>306</v>
      </c>
      <c r="E504" s="30">
        <f t="shared" si="120"/>
        <v>316</v>
      </c>
      <c r="F504" s="30">
        <f t="shared" si="120"/>
        <v>211</v>
      </c>
      <c r="G504" s="30">
        <f t="shared" si="120"/>
        <v>57</v>
      </c>
      <c r="H504" s="28">
        <v>1500</v>
      </c>
      <c r="I504" s="28">
        <v>1500</v>
      </c>
      <c r="J504" s="28">
        <v>1500</v>
      </c>
      <c r="K504" s="14">
        <f t="shared" si="93"/>
        <v>890</v>
      </c>
      <c r="L504" s="18"/>
    </row>
    <row r="505" spans="1:15" ht="15.75" x14ac:dyDescent="0.25">
      <c r="A505" s="20" t="s">
        <v>313</v>
      </c>
      <c r="B505" s="58"/>
      <c r="C505" s="37">
        <v>100</v>
      </c>
      <c r="D505" s="37">
        <v>50</v>
      </c>
      <c r="E505" s="37">
        <v>50</v>
      </c>
      <c r="F505" s="20">
        <v>0</v>
      </c>
      <c r="G505" s="38">
        <v>0</v>
      </c>
      <c r="H505" s="20" t="s">
        <v>297</v>
      </c>
      <c r="I505" s="20" t="s">
        <v>297</v>
      </c>
      <c r="J505" s="20" t="s">
        <v>297</v>
      </c>
      <c r="K505" s="14">
        <f t="shared" si="93"/>
        <v>100</v>
      </c>
      <c r="L505" s="18"/>
    </row>
    <row r="506" spans="1:15" ht="15.75" x14ac:dyDescent="0.25">
      <c r="A506" s="20" t="s">
        <v>204</v>
      </c>
      <c r="B506" s="58"/>
      <c r="C506" s="37">
        <v>50</v>
      </c>
      <c r="D506" s="37">
        <v>25</v>
      </c>
      <c r="E506" s="37">
        <v>25</v>
      </c>
      <c r="F506" s="20">
        <v>0</v>
      </c>
      <c r="G506" s="38">
        <v>0</v>
      </c>
      <c r="H506" s="20" t="s">
        <v>297</v>
      </c>
      <c r="I506" s="20" t="s">
        <v>297</v>
      </c>
      <c r="J506" s="20" t="s">
        <v>297</v>
      </c>
      <c r="K506" s="14">
        <f t="shared" si="93"/>
        <v>50</v>
      </c>
      <c r="L506" s="18"/>
    </row>
    <row r="507" spans="1:15" s="3" customFormat="1" ht="15.75" x14ac:dyDescent="0.25">
      <c r="A507" s="20" t="s">
        <v>250</v>
      </c>
      <c r="B507" s="58"/>
      <c r="C507" s="37">
        <v>70</v>
      </c>
      <c r="D507" s="37">
        <v>20</v>
      </c>
      <c r="E507" s="37">
        <v>30</v>
      </c>
      <c r="F507" s="20">
        <v>20</v>
      </c>
      <c r="G507" s="38">
        <v>0</v>
      </c>
      <c r="H507" s="20" t="s">
        <v>297</v>
      </c>
      <c r="I507" s="20" t="s">
        <v>297</v>
      </c>
      <c r="J507" s="20" t="s">
        <v>297</v>
      </c>
      <c r="K507" s="14">
        <f t="shared" ref="K507:K539" si="121">+G507+F507+E507+D507</f>
        <v>70</v>
      </c>
      <c r="L507" s="18"/>
    </row>
    <row r="508" spans="1:15" s="3" customFormat="1" ht="15.75" x14ac:dyDescent="0.25">
      <c r="A508" s="20" t="s">
        <v>509</v>
      </c>
      <c r="B508" s="58"/>
      <c r="C508" s="37">
        <v>30</v>
      </c>
      <c r="D508" s="37">
        <v>10</v>
      </c>
      <c r="E508" s="37">
        <v>10</v>
      </c>
      <c r="F508" s="20">
        <v>10</v>
      </c>
      <c r="G508" s="38">
        <v>0</v>
      </c>
      <c r="H508" s="20"/>
      <c r="I508" s="20"/>
      <c r="J508" s="20"/>
      <c r="K508" s="14">
        <f t="shared" si="121"/>
        <v>30</v>
      </c>
      <c r="L508" s="18"/>
    </row>
    <row r="509" spans="1:15" s="3" customFormat="1" ht="15.75" x14ac:dyDescent="0.25">
      <c r="A509" s="20" t="s">
        <v>510</v>
      </c>
      <c r="B509" s="58"/>
      <c r="C509" s="37">
        <v>25</v>
      </c>
      <c r="D509" s="37">
        <v>10</v>
      </c>
      <c r="E509" s="37">
        <v>10</v>
      </c>
      <c r="F509" s="20">
        <v>5</v>
      </c>
      <c r="G509" s="38">
        <v>0</v>
      </c>
      <c r="H509" s="20"/>
      <c r="I509" s="20"/>
      <c r="J509" s="20"/>
      <c r="K509" s="14">
        <f t="shared" si="121"/>
        <v>25</v>
      </c>
      <c r="L509" s="18"/>
    </row>
    <row r="510" spans="1:15" s="3" customFormat="1" ht="15.75" x14ac:dyDescent="0.25">
      <c r="A510" s="20" t="s">
        <v>511</v>
      </c>
      <c r="B510" s="58"/>
      <c r="C510" s="37">
        <v>30</v>
      </c>
      <c r="D510" s="37">
        <v>10</v>
      </c>
      <c r="E510" s="37">
        <v>10</v>
      </c>
      <c r="F510" s="20">
        <v>10</v>
      </c>
      <c r="G510" s="38">
        <v>0</v>
      </c>
      <c r="H510" s="20"/>
      <c r="I510" s="20"/>
      <c r="J510" s="20"/>
      <c r="K510" s="14">
        <f t="shared" si="121"/>
        <v>30</v>
      </c>
      <c r="L510" s="18"/>
    </row>
    <row r="511" spans="1:15" ht="15.75" x14ac:dyDescent="0.25">
      <c r="A511" s="20" t="s">
        <v>203</v>
      </c>
      <c r="B511" s="58"/>
      <c r="C511" s="37">
        <v>40</v>
      </c>
      <c r="D511" s="37">
        <v>15</v>
      </c>
      <c r="E511" s="37">
        <v>15</v>
      </c>
      <c r="F511" s="20">
        <v>10</v>
      </c>
      <c r="G511" s="38">
        <v>0</v>
      </c>
      <c r="H511" s="20" t="s">
        <v>297</v>
      </c>
      <c r="I511" s="20" t="s">
        <v>297</v>
      </c>
      <c r="J511" s="20" t="s">
        <v>297</v>
      </c>
      <c r="K511" s="14">
        <f t="shared" si="121"/>
        <v>40</v>
      </c>
      <c r="L511" s="18"/>
    </row>
    <row r="512" spans="1:15" ht="15.75" x14ac:dyDescent="0.25">
      <c r="A512" s="20" t="s">
        <v>340</v>
      </c>
      <c r="B512" s="58"/>
      <c r="C512" s="73">
        <v>15</v>
      </c>
      <c r="D512" s="37">
        <v>0</v>
      </c>
      <c r="E512" s="73">
        <v>15</v>
      </c>
      <c r="F512" s="20">
        <v>0</v>
      </c>
      <c r="G512" s="38">
        <v>0</v>
      </c>
      <c r="H512" s="20"/>
      <c r="I512" s="20"/>
      <c r="J512" s="20"/>
      <c r="K512" s="14">
        <f t="shared" si="121"/>
        <v>15</v>
      </c>
      <c r="L512" s="18"/>
    </row>
    <row r="513" spans="1:12" ht="15.75" x14ac:dyDescent="0.25">
      <c r="A513" s="20" t="s">
        <v>202</v>
      </c>
      <c r="B513" s="58"/>
      <c r="C513" s="88">
        <v>70</v>
      </c>
      <c r="D513" s="37">
        <v>10</v>
      </c>
      <c r="E513" s="88">
        <v>20</v>
      </c>
      <c r="F513" s="20">
        <v>30</v>
      </c>
      <c r="G513" s="38">
        <v>10</v>
      </c>
      <c r="H513" s="20" t="s">
        <v>297</v>
      </c>
      <c r="I513" s="20" t="s">
        <v>297</v>
      </c>
      <c r="J513" s="20" t="s">
        <v>297</v>
      </c>
      <c r="K513" s="14">
        <f t="shared" si="121"/>
        <v>70</v>
      </c>
      <c r="L513" s="18"/>
    </row>
    <row r="514" spans="1:12" ht="15.75" x14ac:dyDescent="0.25">
      <c r="A514" s="20" t="s">
        <v>291</v>
      </c>
      <c r="B514" s="58"/>
      <c r="C514" s="85">
        <v>50</v>
      </c>
      <c r="D514" s="37">
        <v>10</v>
      </c>
      <c r="E514" s="85">
        <v>10</v>
      </c>
      <c r="F514" s="20">
        <v>10</v>
      </c>
      <c r="G514" s="20">
        <v>20</v>
      </c>
      <c r="H514" s="20" t="s">
        <v>297</v>
      </c>
      <c r="I514" s="20" t="s">
        <v>297</v>
      </c>
      <c r="J514" s="20" t="s">
        <v>297</v>
      </c>
      <c r="K514" s="14">
        <f t="shared" si="121"/>
        <v>50</v>
      </c>
      <c r="L514" s="18"/>
    </row>
    <row r="515" spans="1:12" ht="15.75" x14ac:dyDescent="0.25">
      <c r="A515" s="25" t="s">
        <v>515</v>
      </c>
      <c r="B515" s="58"/>
      <c r="C515" s="85">
        <v>10</v>
      </c>
      <c r="D515" s="37">
        <v>10</v>
      </c>
      <c r="E515" s="85">
        <v>0</v>
      </c>
      <c r="F515" s="20">
        <v>0</v>
      </c>
      <c r="G515" s="20">
        <v>0</v>
      </c>
      <c r="H515" s="20"/>
      <c r="I515" s="20"/>
      <c r="J515" s="20"/>
      <c r="K515" s="14">
        <f t="shared" si="121"/>
        <v>10</v>
      </c>
      <c r="L515" s="18"/>
    </row>
    <row r="516" spans="1:12" ht="15.75" x14ac:dyDescent="0.25">
      <c r="A516" s="25" t="s">
        <v>516</v>
      </c>
      <c r="B516" s="58"/>
      <c r="C516" s="85">
        <v>10</v>
      </c>
      <c r="D516" s="37">
        <v>10</v>
      </c>
      <c r="E516" s="85">
        <v>0</v>
      </c>
      <c r="F516" s="20">
        <v>0</v>
      </c>
      <c r="G516" s="20">
        <v>0</v>
      </c>
      <c r="H516" s="20"/>
      <c r="I516" s="20"/>
      <c r="J516" s="20"/>
      <c r="K516" s="14">
        <f t="shared" si="121"/>
        <v>10</v>
      </c>
      <c r="L516" s="18"/>
    </row>
    <row r="517" spans="1:12" ht="15.75" x14ac:dyDescent="0.25">
      <c r="A517" s="25" t="s">
        <v>517</v>
      </c>
      <c r="B517" s="58"/>
      <c r="C517" s="85">
        <v>5</v>
      </c>
      <c r="D517" s="37">
        <v>5</v>
      </c>
      <c r="E517" s="85">
        <v>0</v>
      </c>
      <c r="F517" s="20">
        <v>0</v>
      </c>
      <c r="G517" s="20">
        <v>0</v>
      </c>
      <c r="H517" s="20"/>
      <c r="I517" s="20"/>
      <c r="J517" s="20"/>
      <c r="K517" s="14">
        <f t="shared" si="121"/>
        <v>5</v>
      </c>
      <c r="L517" s="18"/>
    </row>
    <row r="518" spans="1:12" ht="15.75" x14ac:dyDescent="0.25">
      <c r="A518" s="25" t="s">
        <v>518</v>
      </c>
      <c r="B518" s="58"/>
      <c r="C518" s="85">
        <v>5</v>
      </c>
      <c r="D518" s="37">
        <v>5</v>
      </c>
      <c r="E518" s="85">
        <v>0</v>
      </c>
      <c r="F518" s="20">
        <v>0</v>
      </c>
      <c r="G518" s="20">
        <v>0</v>
      </c>
      <c r="H518" s="20"/>
      <c r="I518" s="20"/>
      <c r="J518" s="20"/>
      <c r="K518" s="14">
        <f t="shared" si="121"/>
        <v>5</v>
      </c>
      <c r="L518" s="18"/>
    </row>
    <row r="519" spans="1:12" ht="15.75" x14ac:dyDescent="0.25">
      <c r="A519" s="25" t="s">
        <v>519</v>
      </c>
      <c r="B519" s="58"/>
      <c r="C519" s="85">
        <v>5</v>
      </c>
      <c r="D519" s="37">
        <v>5</v>
      </c>
      <c r="E519" s="85">
        <v>0</v>
      </c>
      <c r="F519" s="20">
        <v>0</v>
      </c>
      <c r="G519" s="20">
        <v>0</v>
      </c>
      <c r="H519" s="20"/>
      <c r="I519" s="20"/>
      <c r="J519" s="20"/>
      <c r="K519" s="14">
        <f t="shared" si="121"/>
        <v>5</v>
      </c>
      <c r="L519" s="18"/>
    </row>
    <row r="520" spans="1:12" ht="31.5" x14ac:dyDescent="0.25">
      <c r="A520" s="23" t="s">
        <v>520</v>
      </c>
      <c r="B520" s="58"/>
      <c r="C520" s="85">
        <v>30</v>
      </c>
      <c r="D520" s="37">
        <v>10</v>
      </c>
      <c r="E520" s="85">
        <v>10</v>
      </c>
      <c r="F520" s="20">
        <v>10</v>
      </c>
      <c r="G520" s="20">
        <v>0</v>
      </c>
      <c r="H520" s="20"/>
      <c r="I520" s="20"/>
      <c r="J520" s="20"/>
      <c r="K520" s="14">
        <f t="shared" si="121"/>
        <v>30</v>
      </c>
      <c r="L520" s="18"/>
    </row>
    <row r="521" spans="1:12" ht="15.75" x14ac:dyDescent="0.25">
      <c r="A521" s="25" t="s">
        <v>521</v>
      </c>
      <c r="B521" s="58"/>
      <c r="C521" s="85">
        <v>5</v>
      </c>
      <c r="D521" s="37">
        <v>5</v>
      </c>
      <c r="E521" s="85">
        <v>0</v>
      </c>
      <c r="F521" s="20">
        <v>0</v>
      </c>
      <c r="G521" s="20">
        <v>0</v>
      </c>
      <c r="H521" s="20"/>
      <c r="I521" s="20"/>
      <c r="J521" s="20"/>
      <c r="K521" s="14">
        <f t="shared" si="121"/>
        <v>5</v>
      </c>
      <c r="L521" s="18"/>
    </row>
    <row r="522" spans="1:12" ht="31.5" x14ac:dyDescent="0.25">
      <c r="A522" s="25" t="s">
        <v>339</v>
      </c>
      <c r="B522" s="60"/>
      <c r="C522" s="85">
        <v>30</v>
      </c>
      <c r="D522" s="37">
        <v>10</v>
      </c>
      <c r="E522" s="85">
        <v>10</v>
      </c>
      <c r="F522" s="20">
        <v>10</v>
      </c>
      <c r="G522" s="20">
        <v>0</v>
      </c>
      <c r="H522" s="20" t="s">
        <v>297</v>
      </c>
      <c r="I522" s="20" t="s">
        <v>297</v>
      </c>
      <c r="J522" s="20" t="s">
        <v>297</v>
      </c>
      <c r="K522" s="14">
        <f t="shared" si="121"/>
        <v>30</v>
      </c>
      <c r="L522" s="18"/>
    </row>
    <row r="523" spans="1:12" ht="15.75" x14ac:dyDescent="0.25">
      <c r="A523" s="40" t="s">
        <v>290</v>
      </c>
      <c r="B523" s="66"/>
      <c r="C523" s="73">
        <v>50</v>
      </c>
      <c r="D523" s="73">
        <v>0</v>
      </c>
      <c r="E523" s="73">
        <v>25</v>
      </c>
      <c r="F523" s="40">
        <v>25</v>
      </c>
      <c r="G523" s="74">
        <v>0</v>
      </c>
      <c r="H523" s="40" t="s">
        <v>297</v>
      </c>
      <c r="I523" s="40" t="s">
        <v>297</v>
      </c>
      <c r="J523" s="40" t="s">
        <v>297</v>
      </c>
      <c r="K523" s="14">
        <f t="shared" si="121"/>
        <v>50</v>
      </c>
      <c r="L523" s="18"/>
    </row>
    <row r="524" spans="1:12" ht="31.5" x14ac:dyDescent="0.25">
      <c r="A524" s="25" t="s">
        <v>296</v>
      </c>
      <c r="B524" s="60"/>
      <c r="C524" s="37">
        <v>30</v>
      </c>
      <c r="D524" s="37">
        <v>10</v>
      </c>
      <c r="E524" s="37">
        <v>10</v>
      </c>
      <c r="F524" s="20">
        <v>10</v>
      </c>
      <c r="G524" s="38">
        <v>0</v>
      </c>
      <c r="H524" s="20" t="s">
        <v>297</v>
      </c>
      <c r="I524" s="20" t="s">
        <v>297</v>
      </c>
      <c r="J524" s="20" t="s">
        <v>297</v>
      </c>
      <c r="K524" s="14">
        <f t="shared" si="121"/>
        <v>30</v>
      </c>
      <c r="L524" s="18"/>
    </row>
    <row r="525" spans="1:12" ht="31.5" x14ac:dyDescent="0.25">
      <c r="A525" s="25" t="s">
        <v>338</v>
      </c>
      <c r="B525" s="60"/>
      <c r="C525" s="37">
        <v>50</v>
      </c>
      <c r="D525" s="37">
        <v>15</v>
      </c>
      <c r="E525" s="37">
        <v>15</v>
      </c>
      <c r="F525" s="20">
        <v>10</v>
      </c>
      <c r="G525" s="38">
        <v>10</v>
      </c>
      <c r="H525" s="20" t="s">
        <v>297</v>
      </c>
      <c r="I525" s="20" t="s">
        <v>297</v>
      </c>
      <c r="J525" s="20" t="s">
        <v>297</v>
      </c>
      <c r="K525" s="14">
        <f t="shared" si="121"/>
        <v>50</v>
      </c>
      <c r="L525" s="18"/>
    </row>
    <row r="526" spans="1:12" ht="15.75" x14ac:dyDescent="0.25">
      <c r="A526" s="25" t="s">
        <v>512</v>
      </c>
      <c r="B526" s="60"/>
      <c r="C526" s="37">
        <v>70</v>
      </c>
      <c r="D526" s="37">
        <v>21</v>
      </c>
      <c r="E526" s="37">
        <v>21</v>
      </c>
      <c r="F526" s="20">
        <v>21</v>
      </c>
      <c r="G526" s="38">
        <v>7</v>
      </c>
      <c r="H526" s="20"/>
      <c r="I526" s="20"/>
      <c r="J526" s="20"/>
      <c r="K526" s="14">
        <f t="shared" si="121"/>
        <v>70</v>
      </c>
      <c r="L526" s="18"/>
    </row>
    <row r="527" spans="1:12" ht="15.75" x14ac:dyDescent="0.25">
      <c r="A527" s="20" t="s">
        <v>211</v>
      </c>
      <c r="B527" s="58"/>
      <c r="C527" s="37">
        <v>100</v>
      </c>
      <c r="D527" s="37">
        <v>30</v>
      </c>
      <c r="E527" s="37">
        <v>30</v>
      </c>
      <c r="F527" s="20">
        <v>30</v>
      </c>
      <c r="G527" s="38">
        <v>10</v>
      </c>
      <c r="H527" s="20" t="s">
        <v>297</v>
      </c>
      <c r="I527" s="20" t="s">
        <v>297</v>
      </c>
      <c r="J527" s="20" t="s">
        <v>297</v>
      </c>
      <c r="K527" s="14">
        <f t="shared" si="121"/>
        <v>100</v>
      </c>
      <c r="L527" s="18"/>
    </row>
    <row r="528" spans="1:12" ht="15.75" x14ac:dyDescent="0.25">
      <c r="A528" s="65" t="s">
        <v>507</v>
      </c>
      <c r="B528" s="58"/>
      <c r="C528" s="37">
        <v>10</v>
      </c>
      <c r="D528" s="37">
        <v>10</v>
      </c>
      <c r="E528" s="37">
        <v>0</v>
      </c>
      <c r="F528" s="20">
        <v>0</v>
      </c>
      <c r="G528" s="38">
        <v>0</v>
      </c>
      <c r="H528" s="20"/>
      <c r="I528" s="20"/>
      <c r="J528" s="20"/>
      <c r="K528" s="14">
        <f t="shared" si="121"/>
        <v>10</v>
      </c>
      <c r="L528" s="18"/>
    </row>
    <row r="529" spans="1:12" ht="15.75" x14ac:dyDescent="0.25">
      <c r="A529" s="28" t="s">
        <v>44</v>
      </c>
      <c r="B529" s="21" t="s">
        <v>145</v>
      </c>
      <c r="C529" s="30">
        <f>+C530+C531+C532+C533+C534+C535+C536+C537+C538+C539</f>
        <v>8698</v>
      </c>
      <c r="D529" s="30">
        <f t="shared" ref="D529:G529" si="122">+D530+D531+D532+D533+D534+D535+D536+D537+D538+D539</f>
        <v>8698</v>
      </c>
      <c r="E529" s="30">
        <f t="shared" si="122"/>
        <v>0</v>
      </c>
      <c r="F529" s="30">
        <f t="shared" si="122"/>
        <v>0</v>
      </c>
      <c r="G529" s="30">
        <f t="shared" si="122"/>
        <v>0</v>
      </c>
      <c r="H529" s="28">
        <v>12821</v>
      </c>
      <c r="I529" s="28">
        <v>8992</v>
      </c>
      <c r="J529" s="28">
        <v>10777</v>
      </c>
      <c r="K529" s="14">
        <f t="shared" si="121"/>
        <v>8698</v>
      </c>
      <c r="L529" s="18"/>
    </row>
    <row r="530" spans="1:12" ht="31.5" x14ac:dyDescent="0.25">
      <c r="A530" s="25" t="s">
        <v>377</v>
      </c>
      <c r="B530" s="25"/>
      <c r="C530" s="85">
        <v>240</v>
      </c>
      <c r="D530" s="37">
        <v>240</v>
      </c>
      <c r="E530" s="85">
        <v>0</v>
      </c>
      <c r="F530" s="20">
        <v>0</v>
      </c>
      <c r="G530" s="20">
        <v>0</v>
      </c>
      <c r="H530" s="20" t="s">
        <v>297</v>
      </c>
      <c r="I530" s="20" t="s">
        <v>297</v>
      </c>
      <c r="J530" s="20" t="s">
        <v>297</v>
      </c>
      <c r="K530" s="14">
        <f t="shared" si="121"/>
        <v>240</v>
      </c>
      <c r="L530" s="18"/>
    </row>
    <row r="531" spans="1:12" ht="34.5" customHeight="1" x14ac:dyDescent="0.25">
      <c r="A531" s="25" t="s">
        <v>378</v>
      </c>
      <c r="B531" s="25"/>
      <c r="C531" s="85">
        <v>240</v>
      </c>
      <c r="D531" s="37">
        <v>240</v>
      </c>
      <c r="E531" s="85">
        <v>0</v>
      </c>
      <c r="F531" s="20">
        <v>0</v>
      </c>
      <c r="G531" s="20">
        <v>0</v>
      </c>
      <c r="H531" s="20" t="s">
        <v>297</v>
      </c>
      <c r="I531" s="20" t="s">
        <v>297</v>
      </c>
      <c r="J531" s="20" t="s">
        <v>297</v>
      </c>
      <c r="K531" s="14">
        <f t="shared" si="121"/>
        <v>240</v>
      </c>
      <c r="L531" s="18"/>
    </row>
    <row r="532" spans="1:12" ht="15.75" x14ac:dyDescent="0.25">
      <c r="A532" s="97" t="s">
        <v>324</v>
      </c>
      <c r="B532" s="20"/>
      <c r="C532" s="20">
        <v>120</v>
      </c>
      <c r="D532" s="20">
        <v>120</v>
      </c>
      <c r="E532" s="37">
        <v>0</v>
      </c>
      <c r="F532" s="20">
        <v>0</v>
      </c>
      <c r="G532" s="20">
        <v>0</v>
      </c>
      <c r="H532" s="20" t="s">
        <v>297</v>
      </c>
      <c r="I532" s="20" t="s">
        <v>297</v>
      </c>
      <c r="J532" s="20" t="s">
        <v>297</v>
      </c>
      <c r="K532" s="14">
        <f t="shared" si="121"/>
        <v>120</v>
      </c>
      <c r="L532" s="18"/>
    </row>
    <row r="533" spans="1:12" ht="15.75" x14ac:dyDescent="0.25">
      <c r="A533" s="27" t="s">
        <v>379</v>
      </c>
      <c r="B533" s="20"/>
      <c r="C533" s="37">
        <v>140</v>
      </c>
      <c r="D533" s="20">
        <v>140</v>
      </c>
      <c r="E533" s="37">
        <v>0</v>
      </c>
      <c r="F533" s="20">
        <v>0</v>
      </c>
      <c r="G533" s="20">
        <v>0</v>
      </c>
      <c r="H533" s="20" t="s">
        <v>297</v>
      </c>
      <c r="I533" s="20" t="s">
        <v>297</v>
      </c>
      <c r="J533" s="20" t="s">
        <v>297</v>
      </c>
      <c r="K533" s="14">
        <f t="shared" si="121"/>
        <v>140</v>
      </c>
    </row>
    <row r="534" spans="1:12" ht="31.5" x14ac:dyDescent="0.25">
      <c r="A534" s="25" t="s">
        <v>380</v>
      </c>
      <c r="B534" s="25"/>
      <c r="C534" s="37">
        <v>7890</v>
      </c>
      <c r="D534" s="20">
        <v>7890</v>
      </c>
      <c r="E534" s="37">
        <v>0</v>
      </c>
      <c r="F534" s="20">
        <v>0</v>
      </c>
      <c r="G534" s="20">
        <v>0</v>
      </c>
      <c r="H534" s="20" t="s">
        <v>297</v>
      </c>
      <c r="I534" s="20" t="s">
        <v>297</v>
      </c>
      <c r="J534" s="20" t="s">
        <v>297</v>
      </c>
      <c r="K534" s="14">
        <f t="shared" si="121"/>
        <v>7890</v>
      </c>
    </row>
    <row r="535" spans="1:12" ht="47.25" x14ac:dyDescent="0.25">
      <c r="A535" s="67" t="s">
        <v>513</v>
      </c>
      <c r="B535" s="20"/>
      <c r="C535" s="20">
        <v>10</v>
      </c>
      <c r="D535" s="20">
        <v>10</v>
      </c>
      <c r="E535" s="37">
        <v>0</v>
      </c>
      <c r="F535" s="20">
        <v>0</v>
      </c>
      <c r="G535" s="20">
        <v>0</v>
      </c>
      <c r="H535" s="20"/>
      <c r="I535" s="20"/>
      <c r="J535" s="20"/>
      <c r="K535" s="14">
        <f t="shared" si="121"/>
        <v>10</v>
      </c>
    </row>
    <row r="536" spans="1:12" ht="15.75" x14ac:dyDescent="0.25">
      <c r="A536" s="138" t="s">
        <v>514</v>
      </c>
      <c r="B536" s="20"/>
      <c r="C536" s="20">
        <v>10</v>
      </c>
      <c r="D536" s="20">
        <v>10</v>
      </c>
      <c r="E536" s="37">
        <v>0</v>
      </c>
      <c r="F536" s="20">
        <v>0</v>
      </c>
      <c r="G536" s="20">
        <v>0</v>
      </c>
      <c r="H536" s="20"/>
      <c r="I536" s="20"/>
      <c r="J536" s="20"/>
      <c r="K536" s="14">
        <f t="shared" si="121"/>
        <v>10</v>
      </c>
    </row>
    <row r="537" spans="1:12" ht="15.75" x14ac:dyDescent="0.25">
      <c r="A537" s="25" t="s">
        <v>522</v>
      </c>
      <c r="B537" s="20"/>
      <c r="C537" s="20">
        <v>10</v>
      </c>
      <c r="D537" s="20">
        <v>10</v>
      </c>
      <c r="E537" s="37">
        <v>0</v>
      </c>
      <c r="F537" s="20">
        <v>0</v>
      </c>
      <c r="G537" s="20">
        <v>0</v>
      </c>
      <c r="H537" s="20"/>
      <c r="I537" s="20"/>
      <c r="J537" s="20"/>
      <c r="K537" s="14">
        <f t="shared" si="121"/>
        <v>10</v>
      </c>
    </row>
    <row r="538" spans="1:12" ht="15.75" x14ac:dyDescent="0.25">
      <c r="A538" s="22" t="s">
        <v>523</v>
      </c>
      <c r="B538" s="20"/>
      <c r="C538" s="20">
        <v>10</v>
      </c>
      <c r="D538" s="20">
        <v>10</v>
      </c>
      <c r="E538" s="37">
        <v>0</v>
      </c>
      <c r="F538" s="20">
        <v>0</v>
      </c>
      <c r="G538" s="20">
        <v>0</v>
      </c>
      <c r="H538" s="20"/>
      <c r="I538" s="20"/>
      <c r="J538" s="20"/>
      <c r="K538" s="14">
        <f t="shared" si="121"/>
        <v>10</v>
      </c>
    </row>
    <row r="539" spans="1:12" ht="31.5" x14ac:dyDescent="0.25">
      <c r="A539" s="25" t="s">
        <v>524</v>
      </c>
      <c r="B539" s="139"/>
      <c r="C539" s="139">
        <v>28</v>
      </c>
      <c r="D539" s="139">
        <v>28</v>
      </c>
      <c r="E539" s="140">
        <v>0</v>
      </c>
      <c r="F539" s="139">
        <v>0</v>
      </c>
      <c r="G539" s="139">
        <v>0</v>
      </c>
      <c r="H539" s="139"/>
      <c r="I539" s="139"/>
      <c r="J539" s="139"/>
      <c r="K539" s="14">
        <f t="shared" si="121"/>
        <v>28</v>
      </c>
    </row>
    <row r="540" spans="1:12" ht="15.75" x14ac:dyDescent="0.25">
      <c r="A540" s="7"/>
      <c r="B540" s="7"/>
      <c r="C540" s="7"/>
      <c r="D540" s="7"/>
      <c r="E540" s="19"/>
      <c r="F540" s="7"/>
      <c r="G540" s="7"/>
      <c r="H540" s="7"/>
      <c r="I540" s="7"/>
      <c r="J540" s="7"/>
      <c r="K540" s="14"/>
    </row>
    <row r="541" spans="1:12" ht="15.75" x14ac:dyDescent="0.25">
      <c r="A541" s="7"/>
      <c r="B541" s="7"/>
      <c r="C541" s="7"/>
      <c r="D541" s="7"/>
      <c r="E541" s="19"/>
      <c r="F541" s="7"/>
      <c r="G541" s="7"/>
      <c r="H541" s="7"/>
      <c r="I541" s="7"/>
      <c r="J541" s="7"/>
      <c r="K541" s="14"/>
    </row>
    <row r="542" spans="1:12" ht="15.75" x14ac:dyDescent="0.25">
      <c r="A542" s="7"/>
      <c r="B542" s="7"/>
      <c r="C542" s="7"/>
      <c r="D542" s="7"/>
      <c r="E542" s="19"/>
      <c r="F542" s="7"/>
      <c r="G542" s="7"/>
      <c r="H542" s="7"/>
      <c r="I542" s="7"/>
      <c r="J542" s="7"/>
      <c r="K542" s="14"/>
    </row>
    <row r="543" spans="1:12" ht="15.75" x14ac:dyDescent="0.25">
      <c r="A543" s="7"/>
      <c r="B543" s="7"/>
      <c r="C543" s="7"/>
      <c r="D543" s="7"/>
      <c r="E543" s="19"/>
      <c r="F543" s="7"/>
      <c r="G543" s="7"/>
      <c r="H543" s="7"/>
      <c r="I543" s="7"/>
      <c r="J543" s="7"/>
      <c r="K543" s="14"/>
    </row>
    <row r="544" spans="1:12" ht="15.75" x14ac:dyDescent="0.25">
      <c r="A544" s="7"/>
      <c r="B544" s="7"/>
      <c r="C544" s="7"/>
      <c r="D544" s="7"/>
      <c r="E544" s="19"/>
      <c r="F544" s="7"/>
      <c r="G544" s="7"/>
      <c r="H544" s="7"/>
      <c r="I544" s="7"/>
      <c r="J544" s="7"/>
      <c r="K544" s="14"/>
    </row>
    <row r="545" spans="1:11" ht="15.75" x14ac:dyDescent="0.25">
      <c r="A545" s="7"/>
      <c r="B545" s="7"/>
      <c r="C545" s="7"/>
      <c r="D545" s="7"/>
      <c r="E545" s="19"/>
      <c r="F545" s="7"/>
      <c r="G545" s="7"/>
      <c r="H545" s="7"/>
      <c r="I545" s="7"/>
      <c r="J545" s="7"/>
      <c r="K545" s="14"/>
    </row>
    <row r="546" spans="1:11" ht="15.75" x14ac:dyDescent="0.25">
      <c r="A546" s="7"/>
      <c r="B546" s="7"/>
      <c r="C546" s="7"/>
      <c r="D546" s="7"/>
      <c r="E546" s="19"/>
      <c r="F546" s="7"/>
      <c r="G546" s="7"/>
      <c r="H546" s="7"/>
      <c r="I546" s="7"/>
      <c r="J546" s="7"/>
      <c r="K546" s="14"/>
    </row>
    <row r="547" spans="1:11" ht="15.75" x14ac:dyDescent="0.25">
      <c r="A547" s="7"/>
      <c r="B547" s="7"/>
      <c r="C547" s="7"/>
      <c r="D547" s="7"/>
      <c r="E547" s="19"/>
      <c r="F547" s="7"/>
      <c r="G547" s="7"/>
      <c r="H547" s="7"/>
      <c r="I547" s="7"/>
      <c r="J547" s="7"/>
      <c r="K547" s="14"/>
    </row>
    <row r="548" spans="1:11" ht="15.75" x14ac:dyDescent="0.25">
      <c r="A548" s="7"/>
      <c r="B548" s="7"/>
      <c r="C548" s="7"/>
      <c r="D548" s="7"/>
      <c r="E548" s="19"/>
      <c r="F548" s="7"/>
      <c r="G548" s="7"/>
      <c r="H548" s="7"/>
      <c r="I548" s="7"/>
      <c r="J548" s="7"/>
      <c r="K548" s="14"/>
    </row>
    <row r="549" spans="1:11" ht="15.75" x14ac:dyDescent="0.25">
      <c r="A549" s="7"/>
      <c r="B549" s="7"/>
      <c r="C549" s="7"/>
      <c r="D549" s="7"/>
      <c r="E549" s="19"/>
      <c r="F549" s="7"/>
      <c r="G549" s="7"/>
      <c r="H549" s="7"/>
      <c r="I549" s="7"/>
      <c r="J549" s="7"/>
      <c r="K549" s="14"/>
    </row>
    <row r="550" spans="1:11" ht="15.75" x14ac:dyDescent="0.25">
      <c r="A550" s="7"/>
      <c r="B550" s="7"/>
      <c r="C550" s="7"/>
      <c r="D550" s="7"/>
      <c r="E550" s="19"/>
      <c r="F550" s="7"/>
      <c r="G550" s="7"/>
      <c r="H550" s="7"/>
      <c r="I550" s="7"/>
      <c r="J550" s="7"/>
      <c r="K550" s="14"/>
    </row>
    <row r="551" spans="1:11" ht="15.75" x14ac:dyDescent="0.25">
      <c r="A551" s="7"/>
      <c r="B551" s="7"/>
      <c r="C551" s="7"/>
      <c r="D551" s="7"/>
      <c r="E551" s="19"/>
      <c r="F551" s="7"/>
      <c r="G551" s="7"/>
      <c r="H551" s="7"/>
      <c r="I551" s="7"/>
      <c r="J551" s="7"/>
      <c r="K551" s="14"/>
    </row>
    <row r="552" spans="1:11" ht="15.75" x14ac:dyDescent="0.25">
      <c r="A552" s="7"/>
      <c r="B552" s="7"/>
      <c r="C552" s="7"/>
      <c r="D552" s="7"/>
      <c r="E552" s="19"/>
      <c r="F552" s="7"/>
      <c r="G552" s="7"/>
      <c r="H552" s="7"/>
      <c r="I552" s="7"/>
      <c r="J552" s="7"/>
      <c r="K552" s="14"/>
    </row>
    <row r="553" spans="1:11" ht="15.75" x14ac:dyDescent="0.25">
      <c r="A553" s="7"/>
      <c r="B553" s="7"/>
      <c r="C553" s="7"/>
      <c r="D553" s="7"/>
      <c r="E553" s="19"/>
      <c r="F553" s="7"/>
      <c r="G553" s="7"/>
      <c r="H553" s="7"/>
      <c r="I553" s="7"/>
      <c r="J553" s="7"/>
      <c r="K553" s="14"/>
    </row>
    <row r="554" spans="1:11" ht="15.75" x14ac:dyDescent="0.25">
      <c r="A554" s="7"/>
      <c r="B554" s="7"/>
      <c r="C554" s="7"/>
      <c r="D554" s="7"/>
      <c r="E554" s="19"/>
      <c r="F554" s="7"/>
      <c r="G554" s="7"/>
      <c r="H554" s="7"/>
      <c r="I554" s="7"/>
      <c r="J554" s="7"/>
      <c r="K554" s="14"/>
    </row>
    <row r="555" spans="1:11" ht="15.75" x14ac:dyDescent="0.25">
      <c r="A555" s="7"/>
      <c r="B555" s="7"/>
      <c r="C555" s="7"/>
      <c r="D555" s="7"/>
      <c r="E555" s="19"/>
      <c r="F555" s="7"/>
      <c r="G555" s="7"/>
      <c r="H555" s="7"/>
      <c r="I555" s="7"/>
      <c r="J555" s="7"/>
      <c r="K555" s="14"/>
    </row>
    <row r="556" spans="1:11" ht="15.75" x14ac:dyDescent="0.25">
      <c r="A556" s="7"/>
      <c r="B556" s="7"/>
      <c r="C556" s="7"/>
      <c r="D556" s="7"/>
      <c r="E556" s="19"/>
      <c r="F556" s="7"/>
      <c r="G556" s="7"/>
      <c r="H556" s="7"/>
      <c r="I556" s="7"/>
      <c r="J556" s="7"/>
      <c r="K556" s="14"/>
    </row>
    <row r="557" spans="1:11" ht="15.75" x14ac:dyDescent="0.25">
      <c r="A557" s="7"/>
      <c r="B557" s="7"/>
      <c r="C557" s="7"/>
      <c r="D557" s="7"/>
      <c r="E557" s="19"/>
      <c r="F557" s="7"/>
      <c r="G557" s="7"/>
      <c r="H557" s="7"/>
      <c r="I557" s="7"/>
      <c r="J557" s="7"/>
      <c r="K557" s="14"/>
    </row>
    <row r="558" spans="1:11" ht="15.75" x14ac:dyDescent="0.25">
      <c r="A558" s="7"/>
      <c r="B558" s="7"/>
      <c r="C558" s="7"/>
      <c r="D558" s="7"/>
      <c r="E558" s="19"/>
      <c r="F558" s="7"/>
      <c r="G558" s="7"/>
      <c r="H558" s="7"/>
      <c r="I558" s="7"/>
      <c r="J558" s="7"/>
      <c r="K558" s="14"/>
    </row>
    <row r="559" spans="1:11" ht="15.75" x14ac:dyDescent="0.25">
      <c r="A559" s="7"/>
      <c r="B559" s="7"/>
      <c r="C559" s="7"/>
      <c r="D559" s="7"/>
      <c r="E559" s="19"/>
      <c r="F559" s="7"/>
      <c r="G559" s="7"/>
      <c r="H559" s="7"/>
      <c r="I559" s="7"/>
      <c r="J559" s="7"/>
      <c r="K559" s="14"/>
    </row>
    <row r="560" spans="1:11" ht="15.75" x14ac:dyDescent="0.25">
      <c r="A560" s="7"/>
      <c r="B560" s="7"/>
      <c r="C560" s="7"/>
      <c r="D560" s="7"/>
      <c r="E560" s="19"/>
      <c r="F560" s="7"/>
      <c r="G560" s="7"/>
      <c r="H560" s="7"/>
      <c r="I560" s="7"/>
      <c r="J560" s="7"/>
      <c r="K560" s="14"/>
    </row>
    <row r="561" spans="1:11" ht="15.75" x14ac:dyDescent="0.25">
      <c r="A561" s="7"/>
      <c r="B561" s="7"/>
      <c r="C561" s="7"/>
      <c r="D561" s="7"/>
      <c r="E561" s="19"/>
      <c r="F561" s="7"/>
      <c r="G561" s="7"/>
      <c r="H561" s="7"/>
      <c r="I561" s="7"/>
      <c r="J561" s="7"/>
      <c r="K561" s="14"/>
    </row>
    <row r="562" spans="1:11" ht="15.75" x14ac:dyDescent="0.25">
      <c r="A562" s="7"/>
      <c r="B562" s="7"/>
      <c r="C562" s="7"/>
      <c r="D562" s="7"/>
      <c r="E562" s="19"/>
      <c r="F562" s="7"/>
      <c r="G562" s="7"/>
      <c r="H562" s="7"/>
      <c r="I562" s="7"/>
      <c r="J562" s="7"/>
      <c r="K562" s="14"/>
    </row>
    <row r="563" spans="1:11" ht="15.75" x14ac:dyDescent="0.25">
      <c r="A563" s="7"/>
      <c r="B563" s="7"/>
      <c r="C563" s="7"/>
      <c r="D563" s="7"/>
      <c r="E563" s="19"/>
      <c r="F563" s="7"/>
      <c r="G563" s="7"/>
      <c r="H563" s="7"/>
      <c r="I563" s="7"/>
      <c r="J563" s="7"/>
      <c r="K563" s="14"/>
    </row>
    <row r="564" spans="1:11" ht="15.75" x14ac:dyDescent="0.25">
      <c r="A564" s="7"/>
      <c r="B564" s="7"/>
      <c r="C564" s="7"/>
      <c r="D564" s="7"/>
      <c r="E564" s="19"/>
      <c r="F564" s="7"/>
      <c r="G564" s="7"/>
      <c r="H564" s="7"/>
      <c r="I564" s="7"/>
      <c r="J564" s="7"/>
      <c r="K564" s="14"/>
    </row>
    <row r="565" spans="1:11" ht="15.75" x14ac:dyDescent="0.25">
      <c r="A565" s="7"/>
      <c r="B565" s="7"/>
      <c r="C565" s="7"/>
      <c r="D565" s="7"/>
      <c r="E565" s="19"/>
      <c r="F565" s="7"/>
      <c r="G565" s="7"/>
      <c r="H565" s="7"/>
      <c r="I565" s="7"/>
      <c r="J565" s="7"/>
      <c r="K565" s="14"/>
    </row>
    <row r="566" spans="1:11" ht="15.75" x14ac:dyDescent="0.25">
      <c r="A566" s="7"/>
      <c r="B566" s="7"/>
      <c r="C566" s="7"/>
      <c r="D566" s="7"/>
      <c r="E566" s="19"/>
      <c r="F566" s="7"/>
      <c r="G566" s="7"/>
      <c r="H566" s="7"/>
      <c r="I566" s="7"/>
      <c r="J566" s="7"/>
      <c r="K566" s="14"/>
    </row>
    <row r="567" spans="1:11" ht="15.75" x14ac:dyDescent="0.25">
      <c r="A567" s="7"/>
      <c r="B567" s="7"/>
      <c r="C567" s="7"/>
      <c r="D567" s="7"/>
      <c r="E567" s="19"/>
      <c r="F567" s="7"/>
      <c r="G567" s="7"/>
      <c r="H567" s="7"/>
      <c r="I567" s="7"/>
      <c r="J567" s="7"/>
      <c r="K567" s="14"/>
    </row>
    <row r="568" spans="1:11" ht="15.75" x14ac:dyDescent="0.25">
      <c r="A568" s="7"/>
      <c r="B568" s="7"/>
      <c r="C568" s="7"/>
      <c r="D568" s="7"/>
      <c r="E568" s="19"/>
      <c r="F568" s="7"/>
      <c r="G568" s="7"/>
      <c r="H568" s="7"/>
      <c r="I568" s="7"/>
      <c r="J568" s="7"/>
      <c r="K568" s="14"/>
    </row>
    <row r="569" spans="1:11" ht="15.75" x14ac:dyDescent="0.25">
      <c r="A569" s="7"/>
      <c r="B569" s="7"/>
      <c r="C569" s="7"/>
      <c r="D569" s="7"/>
      <c r="E569" s="19"/>
      <c r="F569" s="7"/>
      <c r="G569" s="7"/>
      <c r="H569" s="7"/>
      <c r="I569" s="7"/>
      <c r="J569" s="7"/>
      <c r="K569" s="14"/>
    </row>
    <row r="570" spans="1:11" ht="15.75" x14ac:dyDescent="0.25">
      <c r="A570" s="7"/>
      <c r="B570" s="7"/>
      <c r="C570" s="7"/>
      <c r="D570" s="7"/>
      <c r="E570" s="19"/>
      <c r="F570" s="7"/>
      <c r="G570" s="7"/>
      <c r="H570" s="7"/>
      <c r="I570" s="7"/>
      <c r="J570" s="7"/>
      <c r="K570" s="14"/>
    </row>
    <row r="571" spans="1:11" ht="15.75" x14ac:dyDescent="0.25">
      <c r="A571" s="7"/>
      <c r="B571" s="7"/>
      <c r="C571" s="7"/>
      <c r="D571" s="7"/>
      <c r="E571" s="19"/>
      <c r="F571" s="7"/>
      <c r="G571" s="7"/>
      <c r="H571" s="7"/>
      <c r="I571" s="7"/>
      <c r="J571" s="7"/>
      <c r="K571" s="14"/>
    </row>
    <row r="572" spans="1:11" ht="15.75" x14ac:dyDescent="0.25">
      <c r="A572" s="7"/>
      <c r="B572" s="7"/>
      <c r="C572" s="7"/>
      <c r="D572" s="7"/>
      <c r="E572" s="19"/>
      <c r="F572" s="7"/>
      <c r="G572" s="7"/>
      <c r="H572" s="7"/>
      <c r="I572" s="7"/>
      <c r="J572" s="7"/>
      <c r="K572" s="14"/>
    </row>
    <row r="573" spans="1:11" ht="15.75" x14ac:dyDescent="0.25">
      <c r="A573" s="7"/>
      <c r="B573" s="7"/>
      <c r="C573" s="7"/>
      <c r="D573" s="7"/>
      <c r="E573" s="19"/>
      <c r="F573" s="7"/>
      <c r="G573" s="7"/>
      <c r="H573" s="7"/>
      <c r="I573" s="7"/>
      <c r="J573" s="7"/>
      <c r="K573" s="14"/>
    </row>
    <row r="574" spans="1:11" ht="15.75" x14ac:dyDescent="0.25">
      <c r="A574" s="7"/>
      <c r="B574" s="7"/>
      <c r="C574" s="7"/>
      <c r="D574" s="7"/>
      <c r="E574" s="19"/>
      <c r="F574" s="7"/>
      <c r="G574" s="7"/>
      <c r="H574" s="7"/>
      <c r="I574" s="7"/>
      <c r="J574" s="7"/>
      <c r="K574" s="14"/>
    </row>
    <row r="575" spans="1:11" ht="15.75" x14ac:dyDescent="0.25">
      <c r="A575" s="7"/>
      <c r="B575" s="7"/>
      <c r="C575" s="7"/>
      <c r="D575" s="7"/>
      <c r="E575" s="19"/>
      <c r="F575" s="7"/>
      <c r="G575" s="7"/>
      <c r="H575" s="7"/>
      <c r="I575" s="7"/>
      <c r="J575" s="7"/>
      <c r="K575" s="14"/>
    </row>
    <row r="576" spans="1:11" ht="15.75" x14ac:dyDescent="0.25">
      <c r="A576" s="7"/>
      <c r="B576" s="7"/>
      <c r="C576" s="7"/>
      <c r="D576" s="7"/>
      <c r="E576" s="19"/>
      <c r="F576" s="7"/>
      <c r="G576" s="7"/>
      <c r="H576" s="7"/>
      <c r="I576" s="7"/>
      <c r="J576" s="7"/>
      <c r="K576" s="14"/>
    </row>
    <row r="577" spans="1:11" ht="15.75" x14ac:dyDescent="0.25">
      <c r="A577" s="7"/>
      <c r="B577" s="7"/>
      <c r="C577" s="7"/>
      <c r="D577" s="7"/>
      <c r="E577" s="19"/>
      <c r="F577" s="7"/>
      <c r="G577" s="7"/>
      <c r="H577" s="7"/>
      <c r="I577" s="7"/>
      <c r="J577" s="7"/>
      <c r="K577" s="4"/>
    </row>
    <row r="578" spans="1:11" ht="15.75" x14ac:dyDescent="0.25">
      <c r="A578" s="7"/>
      <c r="B578" s="7"/>
      <c r="C578" s="7"/>
      <c r="D578" s="7"/>
      <c r="E578" s="19"/>
      <c r="F578" s="7"/>
      <c r="G578" s="7"/>
      <c r="H578" s="7"/>
      <c r="I578" s="7"/>
      <c r="J578" s="7"/>
      <c r="K578" s="4"/>
    </row>
    <row r="579" spans="1:11" ht="15.75" x14ac:dyDescent="0.25">
      <c r="A579" s="7"/>
      <c r="B579" s="7"/>
      <c r="C579" s="7"/>
      <c r="D579" s="7"/>
      <c r="E579" s="19"/>
      <c r="F579" s="7"/>
      <c r="G579" s="7"/>
      <c r="H579" s="7"/>
      <c r="I579" s="7"/>
      <c r="J579" s="7"/>
      <c r="K579" s="4"/>
    </row>
    <row r="580" spans="1:11" ht="15.75" x14ac:dyDescent="0.25">
      <c r="A580" s="7"/>
      <c r="B580" s="7"/>
      <c r="C580" s="7"/>
      <c r="D580" s="7"/>
      <c r="E580" s="19"/>
      <c r="F580" s="7"/>
      <c r="G580" s="7"/>
      <c r="H580" s="7"/>
      <c r="I580" s="7"/>
      <c r="J580" s="7"/>
      <c r="K580" s="4"/>
    </row>
    <row r="581" spans="1:11" ht="15.75" x14ac:dyDescent="0.25">
      <c r="A581" s="7"/>
      <c r="B581" s="7"/>
      <c r="C581" s="7"/>
      <c r="D581" s="7"/>
      <c r="E581" s="19"/>
      <c r="F581" s="7"/>
      <c r="G581" s="7"/>
      <c r="H581" s="7"/>
      <c r="I581" s="7"/>
      <c r="J581" s="7"/>
      <c r="K581" s="4"/>
    </row>
    <row r="582" spans="1:11" ht="15.75" x14ac:dyDescent="0.25">
      <c r="A582" s="7"/>
      <c r="B582" s="7"/>
      <c r="C582" s="7"/>
      <c r="D582" s="7"/>
      <c r="E582" s="19"/>
      <c r="F582" s="7"/>
      <c r="G582" s="7"/>
      <c r="H582" s="7"/>
      <c r="I582" s="7"/>
      <c r="J582" s="7"/>
      <c r="K582" s="4"/>
    </row>
    <row r="583" spans="1:11" ht="15.75" x14ac:dyDescent="0.25">
      <c r="A583" s="7"/>
      <c r="B583" s="7"/>
      <c r="C583" s="7"/>
      <c r="D583" s="7"/>
      <c r="E583" s="19"/>
      <c r="F583" s="7"/>
      <c r="G583" s="7"/>
      <c r="H583" s="7"/>
      <c r="I583" s="7"/>
      <c r="J583" s="7"/>
      <c r="K583" s="4"/>
    </row>
    <row r="584" spans="1:11" ht="15.75" x14ac:dyDescent="0.25">
      <c r="A584" s="7"/>
      <c r="B584" s="7"/>
      <c r="C584" s="7"/>
      <c r="D584" s="7"/>
      <c r="E584" s="19"/>
      <c r="F584" s="7"/>
      <c r="G584" s="7"/>
      <c r="H584" s="7"/>
      <c r="I584" s="7"/>
      <c r="J584" s="7"/>
      <c r="K584" s="4"/>
    </row>
    <row r="585" spans="1:11" ht="15.75" x14ac:dyDescent="0.25">
      <c r="A585" s="7"/>
      <c r="B585" s="7"/>
      <c r="C585" s="7"/>
      <c r="D585" s="7"/>
      <c r="E585" s="19"/>
      <c r="F585" s="7"/>
      <c r="G585" s="7"/>
      <c r="H585" s="7"/>
      <c r="I585" s="7"/>
      <c r="J585" s="7"/>
      <c r="K585" s="4"/>
    </row>
    <row r="586" spans="1:11" ht="15.75" x14ac:dyDescent="0.25">
      <c r="A586" s="7"/>
      <c r="B586" s="7"/>
      <c r="C586" s="7"/>
      <c r="D586" s="7"/>
      <c r="E586" s="19"/>
      <c r="F586" s="7"/>
      <c r="G586" s="7"/>
      <c r="H586" s="7"/>
      <c r="I586" s="7"/>
      <c r="J586" s="7"/>
      <c r="K586" s="4"/>
    </row>
    <row r="587" spans="1:11" ht="15.75" x14ac:dyDescent="0.25">
      <c r="A587" s="7"/>
      <c r="B587" s="7"/>
      <c r="C587" s="7"/>
      <c r="D587" s="7"/>
      <c r="E587" s="19"/>
      <c r="F587" s="7"/>
      <c r="G587" s="7"/>
      <c r="H587" s="7"/>
      <c r="I587" s="7"/>
      <c r="J587" s="7"/>
      <c r="K587" s="4"/>
    </row>
    <row r="588" spans="1:11" ht="15.75" x14ac:dyDescent="0.25">
      <c r="A588" s="7"/>
      <c r="B588" s="7"/>
      <c r="C588" s="7"/>
      <c r="D588" s="7"/>
      <c r="E588" s="19"/>
      <c r="F588" s="7"/>
      <c r="G588" s="7"/>
      <c r="H588" s="7"/>
      <c r="I588" s="7"/>
      <c r="J588" s="7"/>
      <c r="K588" s="4"/>
    </row>
    <row r="589" spans="1:11" ht="15.75" x14ac:dyDescent="0.25">
      <c r="A589" s="7"/>
      <c r="B589" s="7"/>
      <c r="C589" s="7"/>
      <c r="D589" s="7"/>
      <c r="E589" s="19"/>
      <c r="F589" s="7"/>
      <c r="G589" s="7"/>
      <c r="H589" s="7"/>
      <c r="I589" s="7"/>
      <c r="J589" s="7"/>
      <c r="K589" s="4"/>
    </row>
    <row r="590" spans="1:11" ht="15.75" x14ac:dyDescent="0.25">
      <c r="A590" s="7"/>
      <c r="B590" s="7"/>
      <c r="C590" s="7"/>
      <c r="D590" s="7"/>
      <c r="E590" s="19"/>
      <c r="F590" s="7"/>
      <c r="G590" s="7"/>
      <c r="H590" s="7"/>
      <c r="I590" s="7"/>
      <c r="J590" s="7"/>
      <c r="K590" s="4"/>
    </row>
    <row r="591" spans="1:11" ht="15.75" x14ac:dyDescent="0.25">
      <c r="A591" s="7"/>
      <c r="B591" s="7"/>
      <c r="C591" s="7"/>
      <c r="D591" s="7"/>
      <c r="E591" s="19"/>
      <c r="F591" s="7"/>
      <c r="G591" s="7"/>
      <c r="H591" s="7"/>
      <c r="I591" s="7"/>
      <c r="J591" s="7"/>
      <c r="K591" s="4"/>
    </row>
    <row r="592" spans="1:11" ht="15.75" x14ac:dyDescent="0.25">
      <c r="A592" s="7"/>
      <c r="B592" s="7"/>
      <c r="C592" s="7"/>
      <c r="D592" s="7"/>
      <c r="E592" s="19"/>
      <c r="F592" s="7"/>
      <c r="G592" s="7"/>
      <c r="H592" s="7"/>
      <c r="I592" s="7"/>
      <c r="J592" s="7"/>
      <c r="K592" s="4"/>
    </row>
    <row r="593" spans="1:11" ht="15.75" x14ac:dyDescent="0.25">
      <c r="A593" s="7"/>
      <c r="B593" s="7"/>
      <c r="C593" s="7"/>
      <c r="D593" s="7"/>
      <c r="E593" s="19"/>
      <c r="F593" s="7"/>
      <c r="G593" s="7"/>
      <c r="H593" s="7"/>
      <c r="I593" s="7"/>
      <c r="J593" s="7"/>
      <c r="K593" s="4"/>
    </row>
    <row r="594" spans="1:11" ht="15.75" x14ac:dyDescent="0.25">
      <c r="A594" s="7"/>
      <c r="B594" s="7"/>
      <c r="C594" s="7"/>
      <c r="D594" s="7"/>
      <c r="E594" s="19"/>
      <c r="F594" s="7"/>
      <c r="G594" s="7"/>
      <c r="H594" s="7"/>
      <c r="I594" s="7"/>
      <c r="J594" s="7"/>
      <c r="K594" s="4"/>
    </row>
    <row r="595" spans="1:11" ht="15.75" x14ac:dyDescent="0.25">
      <c r="A595" s="7"/>
      <c r="B595" s="7"/>
      <c r="C595" s="7"/>
      <c r="D595" s="7"/>
      <c r="E595" s="19"/>
      <c r="F595" s="7"/>
      <c r="G595" s="7"/>
      <c r="H595" s="7"/>
      <c r="I595" s="7"/>
      <c r="J595" s="7"/>
      <c r="K595" s="4"/>
    </row>
    <row r="596" spans="1:11" ht="15.75" x14ac:dyDescent="0.25">
      <c r="A596" s="7"/>
      <c r="B596" s="7"/>
      <c r="C596" s="7"/>
      <c r="D596" s="7"/>
      <c r="E596" s="19"/>
      <c r="F596" s="7"/>
      <c r="G596" s="7"/>
      <c r="H596" s="7"/>
      <c r="I596" s="7"/>
      <c r="J596" s="7"/>
      <c r="K596" s="4"/>
    </row>
    <row r="597" spans="1:11" ht="15.75" x14ac:dyDescent="0.25">
      <c r="A597" s="7"/>
      <c r="B597" s="7"/>
      <c r="C597" s="7"/>
      <c r="D597" s="7"/>
      <c r="E597" s="19"/>
      <c r="F597" s="7"/>
      <c r="G597" s="7"/>
      <c r="H597" s="7"/>
      <c r="I597" s="7"/>
      <c r="J597" s="7"/>
      <c r="K597" s="4"/>
    </row>
    <row r="598" spans="1:11" ht="15.75" x14ac:dyDescent="0.25">
      <c r="A598" s="7"/>
      <c r="B598" s="7"/>
      <c r="C598" s="7"/>
      <c r="D598" s="7"/>
      <c r="E598" s="19"/>
      <c r="F598" s="7"/>
      <c r="G598" s="7"/>
      <c r="H598" s="7"/>
      <c r="I598" s="7"/>
      <c r="J598" s="7"/>
      <c r="K598" s="4"/>
    </row>
    <row r="599" spans="1:11" ht="15.75" x14ac:dyDescent="0.25">
      <c r="A599" s="7"/>
      <c r="B599" s="7"/>
      <c r="C599" s="7"/>
      <c r="D599" s="7"/>
      <c r="E599" s="19"/>
      <c r="F599" s="7"/>
      <c r="G599" s="7"/>
      <c r="H599" s="7"/>
      <c r="I599" s="7"/>
      <c r="J599" s="7"/>
      <c r="K599" s="4"/>
    </row>
    <row r="600" spans="1:11" ht="15.75" x14ac:dyDescent="0.25">
      <c r="A600" s="7"/>
      <c r="B600" s="7"/>
      <c r="C600" s="7"/>
      <c r="D600" s="7"/>
      <c r="E600" s="19"/>
      <c r="F600" s="7"/>
      <c r="G600" s="7"/>
      <c r="H600" s="7"/>
      <c r="I600" s="7"/>
      <c r="J600" s="7"/>
      <c r="K600" s="4"/>
    </row>
    <row r="601" spans="1:11" ht="15.75" x14ac:dyDescent="0.25">
      <c r="A601" s="7"/>
      <c r="B601" s="7"/>
      <c r="C601" s="7"/>
      <c r="D601" s="7"/>
      <c r="E601" s="19"/>
      <c r="F601" s="7"/>
      <c r="G601" s="7"/>
      <c r="H601" s="7"/>
      <c r="I601" s="7"/>
      <c r="J601" s="7"/>
      <c r="K601" s="4"/>
    </row>
    <row r="602" spans="1:11" ht="15.75" x14ac:dyDescent="0.25">
      <c r="A602" s="7"/>
      <c r="B602" s="7"/>
      <c r="C602" s="7"/>
      <c r="D602" s="7"/>
      <c r="E602" s="19"/>
      <c r="F602" s="7"/>
      <c r="G602" s="7"/>
      <c r="H602" s="7"/>
      <c r="I602" s="7"/>
      <c r="J602" s="7"/>
      <c r="K602" s="4"/>
    </row>
    <row r="603" spans="1:11" ht="15.75" x14ac:dyDescent="0.25">
      <c r="A603" s="7"/>
      <c r="B603" s="7"/>
      <c r="C603" s="7"/>
      <c r="D603" s="7"/>
      <c r="E603" s="19"/>
      <c r="F603" s="7"/>
      <c r="G603" s="7"/>
      <c r="H603" s="7"/>
      <c r="I603" s="7"/>
      <c r="J603" s="7"/>
      <c r="K603" s="4"/>
    </row>
    <row r="604" spans="1:11" ht="15.75" x14ac:dyDescent="0.25">
      <c r="A604" s="7"/>
      <c r="B604" s="7"/>
      <c r="C604" s="7"/>
      <c r="D604" s="7"/>
      <c r="E604" s="19"/>
      <c r="F604" s="7"/>
      <c r="G604" s="7"/>
      <c r="H604" s="7"/>
      <c r="I604" s="7"/>
      <c r="J604" s="7"/>
      <c r="K604" s="4"/>
    </row>
    <row r="605" spans="1:11" ht="15.75" x14ac:dyDescent="0.25">
      <c r="A605" s="7"/>
      <c r="B605" s="7"/>
      <c r="C605" s="7"/>
      <c r="D605" s="7"/>
      <c r="E605" s="19"/>
      <c r="F605" s="7"/>
      <c r="G605" s="7"/>
      <c r="H605" s="7"/>
      <c r="I605" s="7"/>
      <c r="J605" s="7"/>
      <c r="K605" s="4"/>
    </row>
    <row r="606" spans="1:11" ht="15.75" x14ac:dyDescent="0.25">
      <c r="A606" s="7"/>
      <c r="B606" s="7"/>
      <c r="C606" s="7"/>
      <c r="D606" s="7"/>
      <c r="E606" s="19"/>
      <c r="F606" s="7"/>
      <c r="G606" s="7"/>
      <c r="H606" s="7"/>
      <c r="I606" s="7"/>
      <c r="J606" s="7"/>
      <c r="K606" s="4"/>
    </row>
    <row r="607" spans="1:11" ht="15.75" x14ac:dyDescent="0.25">
      <c r="A607" s="7"/>
      <c r="B607" s="7"/>
      <c r="C607" s="7"/>
      <c r="D607" s="7"/>
      <c r="E607" s="19"/>
      <c r="F607" s="7"/>
      <c r="G607" s="7"/>
      <c r="H607" s="7"/>
      <c r="I607" s="7"/>
      <c r="J607" s="7"/>
      <c r="K607" s="4"/>
    </row>
    <row r="608" spans="1:11" ht="15.75" x14ac:dyDescent="0.25">
      <c r="A608" s="7"/>
      <c r="B608" s="7"/>
      <c r="C608" s="7"/>
      <c r="D608" s="7"/>
      <c r="E608" s="19"/>
      <c r="F608" s="7"/>
      <c r="G608" s="7"/>
      <c r="H608" s="7"/>
      <c r="I608" s="7"/>
      <c r="J608" s="7"/>
      <c r="K608" s="4"/>
    </row>
    <row r="609" spans="1:11" ht="15.75" x14ac:dyDescent="0.25">
      <c r="A609" s="7"/>
      <c r="B609" s="7"/>
      <c r="C609" s="7"/>
      <c r="D609" s="7"/>
      <c r="E609" s="19"/>
      <c r="F609" s="7"/>
      <c r="G609" s="7"/>
      <c r="H609" s="7"/>
      <c r="I609" s="7"/>
      <c r="J609" s="7"/>
      <c r="K609" s="4"/>
    </row>
    <row r="610" spans="1:11" ht="15.75" x14ac:dyDescent="0.25">
      <c r="A610" s="7"/>
      <c r="B610" s="7"/>
      <c r="C610" s="7"/>
      <c r="D610" s="7"/>
      <c r="E610" s="19"/>
      <c r="F610" s="7"/>
      <c r="G610" s="7"/>
      <c r="H610" s="7"/>
      <c r="I610" s="7"/>
      <c r="J610" s="7"/>
    </row>
    <row r="611" spans="1:11" ht="15.75" x14ac:dyDescent="0.25">
      <c r="A611" s="7"/>
      <c r="B611" s="7"/>
      <c r="C611" s="7"/>
      <c r="D611" s="7"/>
      <c r="E611" s="19"/>
      <c r="F611" s="7"/>
      <c r="G611" s="7"/>
      <c r="H611" s="7"/>
      <c r="I611" s="7"/>
      <c r="J611" s="7"/>
    </row>
    <row r="612" spans="1:11" ht="15.75" x14ac:dyDescent="0.25">
      <c r="A612" s="7"/>
      <c r="B612" s="7"/>
      <c r="C612" s="7"/>
      <c r="D612" s="7"/>
      <c r="E612" s="9"/>
      <c r="F612" s="7"/>
      <c r="G612" s="7"/>
      <c r="H612" s="7"/>
      <c r="I612" s="7"/>
      <c r="J612" s="7"/>
    </row>
    <row r="613" spans="1:11" ht="15.75" x14ac:dyDescent="0.25">
      <c r="A613" s="7"/>
      <c r="B613" s="7"/>
      <c r="C613" s="7"/>
      <c r="D613" s="7"/>
      <c r="E613" s="9"/>
      <c r="F613" s="7"/>
      <c r="G613" s="7"/>
      <c r="H613" s="7"/>
      <c r="I613" s="7"/>
      <c r="J613" s="7"/>
    </row>
    <row r="614" spans="1:11" x14ac:dyDescent="0.2">
      <c r="A614" s="2"/>
      <c r="B614" s="2"/>
    </row>
    <row r="615" spans="1:11" x14ac:dyDescent="0.2">
      <c r="A615" s="2"/>
      <c r="B615" s="2"/>
    </row>
    <row r="616" spans="1:11" x14ac:dyDescent="0.2">
      <c r="A616" s="2"/>
      <c r="B616" s="2"/>
    </row>
    <row r="617" spans="1:11" x14ac:dyDescent="0.2">
      <c r="A617" s="2"/>
      <c r="B617" s="2"/>
    </row>
    <row r="628" spans="1:2" x14ac:dyDescent="0.2">
      <c r="A628" s="2"/>
      <c r="B628" s="2"/>
    </row>
    <row r="629" spans="1:2" x14ac:dyDescent="0.2">
      <c r="A629" s="2"/>
      <c r="B629" s="2"/>
    </row>
    <row r="630" spans="1:2" x14ac:dyDescent="0.2">
      <c r="A630" s="2"/>
      <c r="B630" s="2"/>
    </row>
    <row r="631" spans="1:2" x14ac:dyDescent="0.2">
      <c r="A631" s="2"/>
      <c r="B631" s="2"/>
    </row>
    <row r="632" spans="1:2" x14ac:dyDescent="0.2">
      <c r="A632" s="2"/>
      <c r="B632" s="2"/>
    </row>
    <row r="633" spans="1:2" x14ac:dyDescent="0.2">
      <c r="A633" s="2"/>
      <c r="B633" s="2"/>
    </row>
  </sheetData>
  <mergeCells count="6">
    <mergeCell ref="A332:B332"/>
    <mergeCell ref="A2:C2"/>
    <mergeCell ref="A4:B4"/>
    <mergeCell ref="A3:J3"/>
    <mergeCell ref="D5:G5"/>
    <mergeCell ref="A331:B331"/>
  </mergeCells>
  <pageMargins left="0" right="0" top="0.74803149606299213" bottom="0.74803149606299213" header="0.31496062992125984" footer="0.31496062992125984"/>
  <pageSetup paperSize="9" scale="80" fitToHeight="0" orientation="landscape" r:id="rId1"/>
  <headerFoot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Excedent</vt:lpstr>
      <vt:lpstr>BUGET 2024</vt:lpstr>
    </vt:vector>
  </TitlesOfParts>
  <Company>MF BLOC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Valentina Nae</cp:lastModifiedBy>
  <cp:lastPrinted>2024-02-08T12:51:34Z</cp:lastPrinted>
  <dcterms:created xsi:type="dcterms:W3CDTF">2004-07-06T08:10:59Z</dcterms:created>
  <dcterms:modified xsi:type="dcterms:W3CDTF">2024-02-12T10:49:01Z</dcterms:modified>
</cp:coreProperties>
</file>