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046F979-D832-4018-8271-B3674D60C7F3}" xr6:coauthVersionLast="47" xr6:coauthVersionMax="47" xr10:uidLastSave="{00000000-0000-0000-0000-000000000000}"/>
  <bookViews>
    <workbookView xWindow="-120" yWindow="-120" windowWidth="24240" windowHeight="13140" xr2:uid="{00000000-000D-0000-FFFF-FFFF00000000}"/>
  </bookViews>
  <sheets>
    <sheet name="Utilizare credite " sheetId="1" r:id="rId1"/>
  </sheets>
  <definedNames>
    <definedName name="_xlnm.Print_Titles" localSheetId="0">'Utilizare credite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F48" i="1"/>
  <c r="H40" i="1" l="1"/>
  <c r="E20" i="1" l="1"/>
  <c r="F20" i="1"/>
  <c r="G20" i="1"/>
  <c r="D20" i="1"/>
  <c r="H5" i="1" l="1"/>
  <c r="H6" i="1"/>
  <c r="H7" i="1"/>
  <c r="H8" i="1"/>
  <c r="H9" i="1"/>
  <c r="H10" i="1"/>
  <c r="H11" i="1"/>
  <c r="H12" i="1"/>
  <c r="H13" i="1"/>
  <c r="H14" i="1"/>
  <c r="H15" i="1"/>
  <c r="H16" i="1"/>
  <c r="H17" i="1"/>
  <c r="H18" i="1"/>
  <c r="H19" i="1"/>
  <c r="H20" i="1" s="1"/>
  <c r="E48" i="1" l="1"/>
  <c r="G48" i="1"/>
  <c r="D48" i="1"/>
  <c r="H47" i="1"/>
  <c r="H21" i="1" l="1"/>
  <c r="H23" i="1" l="1"/>
  <c r="H22" i="1"/>
  <c r="H24" i="1" l="1"/>
  <c r="F49" i="1"/>
  <c r="F51" i="1" s="1"/>
  <c r="H25" i="1" l="1"/>
  <c r="H26" i="1" l="1"/>
  <c r="H27" i="1" l="1"/>
  <c r="H28" i="1" l="1"/>
  <c r="H29" i="1" l="1"/>
  <c r="H30" i="1" l="1"/>
  <c r="H31" i="1" l="1"/>
  <c r="H32" i="1" l="1"/>
  <c r="H33" i="1" l="1"/>
  <c r="H34" i="1" l="1"/>
  <c r="H35" i="1" l="1"/>
  <c r="H36" i="1" l="1"/>
  <c r="H37" i="1" l="1"/>
  <c r="H38" i="1" l="1"/>
  <c r="H39" i="1" l="1"/>
  <c r="H41" i="1" l="1"/>
  <c r="H42" i="1" l="1"/>
  <c r="H43" i="1" l="1"/>
  <c r="H44" i="1" l="1"/>
  <c r="D49" i="1"/>
  <c r="D50" i="1" s="1"/>
  <c r="D51" i="1" l="1"/>
  <c r="H45" i="1"/>
  <c r="E49" i="1"/>
  <c r="E50" i="1" s="1"/>
  <c r="E51" i="1" s="1"/>
  <c r="H50" i="1" l="1"/>
  <c r="H46" i="1"/>
  <c r="G49" i="1" l="1"/>
  <c r="G51" i="1" s="1"/>
  <c r="H48" i="1"/>
  <c r="H49" i="1" l="1"/>
  <c r="H51" i="1" s="1"/>
</calcChain>
</file>

<file path=xl/sharedStrings.xml><?xml version="1.0" encoding="utf-8"?>
<sst xmlns="http://schemas.openxmlformats.org/spreadsheetml/2006/main" count="60" uniqueCount="60">
  <si>
    <t>Nr. crt.</t>
  </si>
  <si>
    <t>Obiectivul de investitie</t>
  </si>
  <si>
    <t>Mentiuni:</t>
  </si>
  <si>
    <t xml:space="preserve">  </t>
  </si>
  <si>
    <t>1) Sumele din imprumuturi prin care se asigura fluxul de numerar, pentru proiectele din fonduri europene, sunt recuperate ulterior de la institutiile care gestioneaza fonduri europene, urmare a verificarii si aprobarii cererilor de rambursare depuse de U.A.T. Municipiul Calarasi.</t>
  </si>
  <si>
    <t>2) Sumele recuperate sunt folosite ulterior pentru finantarea altor proiecte sau investitii locale.</t>
  </si>
  <si>
    <t>Total Valoare OBIECTIV</t>
  </si>
  <si>
    <t>Subtotal Proiecte FEN</t>
  </si>
  <si>
    <t>6=2+3+4+5</t>
  </si>
  <si>
    <t>Subtotal Investitii locale</t>
  </si>
  <si>
    <t>Total Valoare Apobata CREDIT</t>
  </si>
  <si>
    <t>Total Valoare Utilizata CREDIT</t>
  </si>
  <si>
    <t>Disponibil CREDIT</t>
  </si>
  <si>
    <t>Valoare Contract de credit nr. 20453/90 din 03.05.2016 -                 B.C.R (UTILIZAT)</t>
  </si>
  <si>
    <t>Amenajare peisagistica si modernizare Bd.Nicolae Titulescu intre stada Cornisei si strada Locomotivei</t>
  </si>
  <si>
    <t>Retea canalizare pluviala strada Locomotivei</t>
  </si>
  <si>
    <t>Modernizare strazi Cornisei si Progresul</t>
  </si>
  <si>
    <t>Modernizare strazi in Municipiul Calarasi</t>
  </si>
  <si>
    <t>Construire Gradinita cu 8 grupe</t>
  </si>
  <si>
    <t xml:space="preserve">Modernizare Bazar Big din Municipiul Calarasi - proiectare si executie </t>
  </si>
  <si>
    <t>Reabilitare cladire hala piata agro-alimentara (hala legume-fructe) din Municipiul Calarasi</t>
  </si>
  <si>
    <t>Lucrari de amenajare Piata Unirii (Piata Centrala) din Municipiul Calarasi</t>
  </si>
  <si>
    <t>Retea alimentare cu apa si canalizare pluviala strada Pescarus, tronson cuprins intre strada Panduri si strada General Constantin Pantazzi</t>
  </si>
  <si>
    <t>Executie Retea canalizare pluviala strada Locomotivei</t>
  </si>
  <si>
    <t>Proiect tehnic+Executie Retea canalizare menajera si pluviala Cartier Magureni, Municipiul Calarasi</t>
  </si>
  <si>
    <t>Reparatii capitale strazi in Municipiul Calarasi – LOT 1</t>
  </si>
  <si>
    <t>Modernizare strazi in cartierul Mircea Voda, Municipiul Calarasi –Lot 1</t>
  </si>
  <si>
    <t>Proiectare si executie, Reabilitare si modernizare strada Grivita</t>
  </si>
  <si>
    <t>Reparatii strada Plevna, strada Rahova, strada Viitor, Municipiul Calarasi</t>
  </si>
  <si>
    <t>Dezvoltarea patrimoniului cultural prin restaurarea  monumentului istoric Posta veche din Municipiul Calarasi, POR 2014-2020</t>
  </si>
  <si>
    <t>Promovarea incluziunii sociale prin infiintarea unui Club al Pescarilor dunareni, din Municipiul Calarasi, POPAM 2014-2020</t>
  </si>
  <si>
    <t>Managementul comun al riscului pentru reactii eficiente ale autoritatilor locale in situatii de urgenta, INTERREG V-A Romania-Bulgaria 2014-2020</t>
  </si>
  <si>
    <t xml:space="preserve">Reabilitarea termica a Scolii Gimnaziale Tudor Vladimirescu Calarasi, POR 2014-2020 </t>
  </si>
  <si>
    <t xml:space="preserve">Reabilitare termica a Gradinitei cu program prelungit Tara Copilariei Calarasi, POR 2014-2020  </t>
  </si>
  <si>
    <t xml:space="preserve">Reabilitarea termica a Liceului Teoretic Mihai Eminescu Calarasi,  POR 2014-2020  </t>
  </si>
  <si>
    <t>Infiintare centru pentru activitati educative si culturale in cartierul Livada, POR 2014-2020</t>
  </si>
  <si>
    <t>Modernizare Centru comunitar existent si amenajare zone adiacente (Oborul Nou), POR 2014-2020</t>
  </si>
  <si>
    <t>Sistem integrat pentru simplificare proceduri administrative si reducerea birocratiei la nivelul Municipiul Calarasi, POCA 2014-2020</t>
  </si>
  <si>
    <t>Reducerea emisiilor de carbon in municipiul Călărasi prin modernizarea  infrastructurii căilor de rulare a transportului public local, POR 2014-2020</t>
  </si>
  <si>
    <t>Fundamentarea deciziilor, planificare strategica si masuri simplificate pentru cetateni la nivelul administratiei publice a municipiului Calarasi, POCA 2014-2020</t>
  </si>
  <si>
    <t>Reducerea emisiilor de carbon în municipiul Calarasi  prin crearea unui spatiu urban pietonal multifunctional in zona centrala a municipiului, POR 2014-2020</t>
  </si>
  <si>
    <t>Regenerarea spațiului urban din Municipiul Călărași prin amenajarea spațiilor verzi din zona de vest și a spațiului verde din zona de locuit Navrom, POR 2014-2020</t>
  </si>
  <si>
    <t>Regenerarea fizica a zonei defavorizate Caramidari prin dezvoltarea bazei materiale destinate activitatilor educative, culturale si recreative, POR 2014-2020</t>
  </si>
  <si>
    <t>Modernizarea, reabilitarea şi echiparea Liceului Danubius, Călăraşi, POR 2014-2020</t>
  </si>
  <si>
    <t>Imbunatatirea transportului public de calatori in municipiul Calarasi si cresterea performantelor acestuia prin crearea unui sistem inteligent de management al traficului si monitorizare video, bazat pe instrumente inovative si eficiente, POR 2014-2020</t>
  </si>
  <si>
    <t>Cresterea atractivitătii, sigurantei si eficientei transportului public in municipiul Călărasi prin modernizarea acestui mod de transport (AUTOBUZE), POR 2014-2020</t>
  </si>
  <si>
    <t>Sporirea gradului de mobilitate al populatiei prin introducerea unui sistem integrat de mobilitate urbana alternativa, cu statii inteligente automatizate de biciclete in municipiul Calarasi, POR 2014-2020</t>
  </si>
  <si>
    <t xml:space="preserve">Reducerea emisiilor de CO2 in zona urbana prin construirea unui terminal intermodal de transport în zona de vest (SIDERCA) a Municipiului Calarasi, , POR 2014-2020 </t>
  </si>
  <si>
    <t>Reabilitare infrastructură educațională pentru învățământ antepreșcolar și preșcolar – Grădinița cu program prelungit nr.4 „Step by Step” Călărași, POR 2014-2020</t>
  </si>
  <si>
    <t xml:space="preserve">Modernizarea, reabilitarea şi echiparea Colegiului Agricol Sandu Aldea Călăraşi, POR 2014-2020 </t>
  </si>
  <si>
    <t>Modernizare si extindere Corp B, Liceul Teoretic Mihai Eminescu din municipiul Calarasi, POR 2014-2020</t>
  </si>
  <si>
    <t>Imbunatatirea navigabilitatii pe fluviul Dunarea in zona transfrontaliera Calarasi-Silistra, Interreg V-A RO-BG 2014-2020</t>
  </si>
  <si>
    <t>Consolidarea capacitatii de gestionare a crizei sanitare COVID-19, in unitatile de invatamant preuniversitar de stat de pe raza Municipiului Calarasi
POIM 2014-2020</t>
  </si>
  <si>
    <t>Promovarea utilizarii mijloacelor alternative de mobilitate si a intermodalitatii in Municipiul Calarasi prin amenajarea unei retele de piste de biciclete, POR 2014-2020</t>
  </si>
  <si>
    <t>Dezvoltarea infrastructurii educaționale antepreșcolară și preșcolară din municipiul Călărași – Creșa săptămânală, POR 2014-2020</t>
  </si>
  <si>
    <t xml:space="preserve">Reabilitarea termica a Caminului pentru persoane vârstnice SFÂNTUL ANTIM IVIREANUL Calarasi, POR 2014-2020 </t>
  </si>
  <si>
    <t>Valoare Contract de credit nr. GRIM/62703 din 25.10.2021 - UniCredit Bank                (UTILIZAT)</t>
  </si>
  <si>
    <t>Valoare Contract de credit nr. 20220517391 din 18.05.2022 -                 B.C.R                               (UTILIZAT)</t>
  </si>
  <si>
    <t>Valoare Contract de credit nr. RQ19051372991471 din 03.05.2019 -                    CEC Bank - Refinantare prin Contract de credit nr. 202211041032 din 07.11.2022-                    B.C.R                  (UTILIZAT)</t>
  </si>
  <si>
    <t>Situatie imprumuturi accesate de U.A.T. Municipiul Calarasi                                                                                                                                                                                                            - la data de 30 Septembrie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</si>
</sst>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name val="Times New Roman"/>
      <family val="1"/>
      <charset val="238"/>
    </font>
    <font>
      <b/>
      <u/>
      <sz val="12"/>
      <name val="Times New Roman"/>
      <family val="1"/>
      <charset val="23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4" fontId="1" fillId="0" borderId="1" xfId="0" applyNumberFormat="1" applyFont="1" applyBorder="1" applyAlignment="1">
      <alignment horizontal="left"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xf numFmtId="4" fontId="1" fillId="2" borderId="1" xfId="0" applyNumberFormat="1" applyFont="1" applyFill="1" applyBorder="1" applyAlignment="1">
      <alignment vertical="center" wrapText="1"/>
    </xf>
    <xf numFmtId="0" fontId="1" fillId="0" borderId="5" xfId="0" applyFont="1" applyBorder="1" applyAlignment="1">
      <alignment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60"/>
  <sheetViews>
    <sheetView tabSelected="1" topLeftCell="A43" workbookViewId="0">
      <selection activeCell="H4" sqref="H4"/>
    </sheetView>
  </sheetViews>
  <sheetFormatPr defaultRowHeight="15.75" x14ac:dyDescent="0.25"/>
  <cols>
    <col min="1" max="1" width="5" style="6" customWidth="1"/>
    <col min="2" max="2" width="8" style="5" customWidth="1"/>
    <col min="3" max="3" width="71.85546875" style="6" customWidth="1"/>
    <col min="4" max="4" width="18" style="6" customWidth="1"/>
    <col min="5" max="5" width="22.28515625" style="6" customWidth="1"/>
    <col min="6" max="7" width="18.42578125" style="6" bestFit="1" customWidth="1"/>
    <col min="8" max="8" width="15.42578125" style="6" bestFit="1" customWidth="1"/>
    <col min="9" max="16384" width="9.140625" style="6"/>
  </cols>
  <sheetData>
    <row r="1" spans="2:8" ht="7.5" customHeight="1" x14ac:dyDescent="0.25"/>
    <row r="2" spans="2:8" ht="40.5" customHeight="1" x14ac:dyDescent="0.25">
      <c r="B2" s="15" t="s">
        <v>59</v>
      </c>
      <c r="C2" s="16"/>
      <c r="D2" s="16"/>
      <c r="E2" s="16"/>
      <c r="F2" s="16"/>
      <c r="G2" s="16"/>
      <c r="H2" s="17"/>
    </row>
    <row r="3" spans="2:8" ht="173.25" x14ac:dyDescent="0.25">
      <c r="B3" s="13" t="s">
        <v>0</v>
      </c>
      <c r="C3" s="14" t="s">
        <v>1</v>
      </c>
      <c r="D3" s="13" t="s">
        <v>13</v>
      </c>
      <c r="E3" s="13" t="s">
        <v>58</v>
      </c>
      <c r="F3" s="13" t="s">
        <v>56</v>
      </c>
      <c r="G3" s="13" t="s">
        <v>57</v>
      </c>
      <c r="H3" s="13" t="s">
        <v>6</v>
      </c>
    </row>
    <row r="4" spans="2:8" x14ac:dyDescent="0.25">
      <c r="B4" s="13">
        <v>0</v>
      </c>
      <c r="C4" s="13">
        <v>1</v>
      </c>
      <c r="D4" s="13">
        <v>2</v>
      </c>
      <c r="E4" s="13">
        <v>3</v>
      </c>
      <c r="F4" s="13">
        <v>4</v>
      </c>
      <c r="G4" s="13">
        <v>5</v>
      </c>
      <c r="H4" s="13" t="s">
        <v>8</v>
      </c>
    </row>
    <row r="5" spans="2:8" ht="31.5" x14ac:dyDescent="0.25">
      <c r="B5" s="3">
        <v>1</v>
      </c>
      <c r="C5" s="1" t="s">
        <v>14</v>
      </c>
      <c r="D5" s="2">
        <v>2899591.94</v>
      </c>
      <c r="E5" s="2">
        <v>4158277.76</v>
      </c>
      <c r="F5" s="2"/>
      <c r="G5" s="2"/>
      <c r="H5" s="2">
        <f t="shared" ref="H5:H19" si="0">SUM(D5:G5)</f>
        <v>7057869.6999999993</v>
      </c>
    </row>
    <row r="6" spans="2:8" x14ac:dyDescent="0.25">
      <c r="B6" s="3">
        <v>2</v>
      </c>
      <c r="C6" s="2" t="s">
        <v>15</v>
      </c>
      <c r="D6" s="2">
        <v>5771.29</v>
      </c>
      <c r="E6" s="2"/>
      <c r="F6" s="2"/>
      <c r="G6" s="2"/>
      <c r="H6" s="2">
        <f t="shared" si="0"/>
        <v>5771.29</v>
      </c>
    </row>
    <row r="7" spans="2:8" x14ac:dyDescent="0.25">
      <c r="B7" s="3">
        <v>3</v>
      </c>
      <c r="C7" s="2" t="s">
        <v>16</v>
      </c>
      <c r="D7" s="2">
        <v>2288062.0299999998</v>
      </c>
      <c r="E7" s="2"/>
      <c r="F7" s="2"/>
      <c r="G7" s="2"/>
      <c r="H7" s="2">
        <f t="shared" si="0"/>
        <v>2288062.0299999998</v>
      </c>
    </row>
    <row r="8" spans="2:8" x14ac:dyDescent="0.25">
      <c r="B8" s="3">
        <v>4</v>
      </c>
      <c r="C8" s="2" t="s">
        <v>17</v>
      </c>
      <c r="D8" s="2">
        <v>12871167.18</v>
      </c>
      <c r="E8" s="2"/>
      <c r="F8" s="2"/>
      <c r="G8" s="2"/>
      <c r="H8" s="2">
        <f t="shared" si="0"/>
        <v>12871167.18</v>
      </c>
    </row>
    <row r="9" spans="2:8" x14ac:dyDescent="0.25">
      <c r="B9" s="3">
        <v>5</v>
      </c>
      <c r="C9" s="4" t="s">
        <v>18</v>
      </c>
      <c r="D9" s="2"/>
      <c r="E9" s="2">
        <v>545373.46</v>
      </c>
      <c r="F9" s="2"/>
      <c r="G9" s="2"/>
      <c r="H9" s="2">
        <f t="shared" si="0"/>
        <v>545373.46</v>
      </c>
    </row>
    <row r="10" spans="2:8" x14ac:dyDescent="0.25">
      <c r="B10" s="3">
        <v>6</v>
      </c>
      <c r="C10" s="4" t="s">
        <v>19</v>
      </c>
      <c r="D10" s="2"/>
      <c r="E10" s="2">
        <v>4464165.42</v>
      </c>
      <c r="F10" s="2"/>
      <c r="G10" s="2"/>
      <c r="H10" s="2">
        <f t="shared" si="0"/>
        <v>4464165.42</v>
      </c>
    </row>
    <row r="11" spans="2:8" ht="31.5" x14ac:dyDescent="0.25">
      <c r="B11" s="3">
        <v>7</v>
      </c>
      <c r="C11" s="4" t="s">
        <v>20</v>
      </c>
      <c r="D11" s="2"/>
      <c r="E11" s="2">
        <v>1046919.2</v>
      </c>
      <c r="F11" s="2"/>
      <c r="G11" s="2"/>
      <c r="H11" s="2">
        <f t="shared" si="0"/>
        <v>1046919.2</v>
      </c>
    </row>
    <row r="12" spans="2:8" ht="31.5" x14ac:dyDescent="0.25">
      <c r="B12" s="3">
        <v>8</v>
      </c>
      <c r="C12" s="4" t="s">
        <v>21</v>
      </c>
      <c r="D12" s="2"/>
      <c r="E12" s="2">
        <v>2811387.04</v>
      </c>
      <c r="F12" s="2"/>
      <c r="G12" s="2"/>
      <c r="H12" s="2">
        <f t="shared" si="0"/>
        <v>2811387.04</v>
      </c>
    </row>
    <row r="13" spans="2:8" ht="31.5" x14ac:dyDescent="0.25">
      <c r="B13" s="3">
        <v>9</v>
      </c>
      <c r="C13" s="4" t="s">
        <v>22</v>
      </c>
      <c r="D13" s="2"/>
      <c r="E13" s="2">
        <v>1118079.54</v>
      </c>
      <c r="F13" s="2"/>
      <c r="G13" s="2"/>
      <c r="H13" s="2">
        <f t="shared" si="0"/>
        <v>1118079.54</v>
      </c>
    </row>
    <row r="14" spans="2:8" x14ac:dyDescent="0.25">
      <c r="B14" s="3">
        <v>10</v>
      </c>
      <c r="C14" s="4" t="s">
        <v>23</v>
      </c>
      <c r="D14" s="2"/>
      <c r="E14" s="2">
        <v>2145727.4</v>
      </c>
      <c r="F14" s="2"/>
      <c r="G14" s="2"/>
      <c r="H14" s="2">
        <f t="shared" si="0"/>
        <v>2145727.4</v>
      </c>
    </row>
    <row r="15" spans="2:8" ht="31.5" x14ac:dyDescent="0.25">
      <c r="B15" s="3">
        <v>11</v>
      </c>
      <c r="C15" s="4" t="s">
        <v>24</v>
      </c>
      <c r="D15" s="2"/>
      <c r="E15" s="2">
        <v>3805122.82</v>
      </c>
      <c r="F15" s="2"/>
      <c r="G15" s="2"/>
      <c r="H15" s="2">
        <f t="shared" si="0"/>
        <v>3805122.82</v>
      </c>
    </row>
    <row r="16" spans="2:8" x14ac:dyDescent="0.25">
      <c r="B16" s="3">
        <v>12</v>
      </c>
      <c r="C16" s="4" t="s">
        <v>25</v>
      </c>
      <c r="D16" s="2"/>
      <c r="E16" s="2">
        <v>1185225</v>
      </c>
      <c r="F16" s="2"/>
      <c r="G16" s="2"/>
      <c r="H16" s="2">
        <f t="shared" si="0"/>
        <v>1185225</v>
      </c>
    </row>
    <row r="17" spans="2:8" x14ac:dyDescent="0.25">
      <c r="B17" s="3">
        <v>13</v>
      </c>
      <c r="C17" s="4" t="s">
        <v>26</v>
      </c>
      <c r="D17" s="2"/>
      <c r="E17" s="2">
        <v>1122767.4099999999</v>
      </c>
      <c r="F17" s="2"/>
      <c r="G17" s="2"/>
      <c r="H17" s="2">
        <f t="shared" si="0"/>
        <v>1122767.4099999999</v>
      </c>
    </row>
    <row r="18" spans="2:8" x14ac:dyDescent="0.25">
      <c r="B18" s="3">
        <v>14</v>
      </c>
      <c r="C18" s="4" t="s">
        <v>27</v>
      </c>
      <c r="D18" s="2"/>
      <c r="E18" s="2">
        <v>9037455.6799999997</v>
      </c>
      <c r="F18" s="2"/>
      <c r="G18" s="2"/>
      <c r="H18" s="2">
        <f t="shared" si="0"/>
        <v>9037455.6799999997</v>
      </c>
    </row>
    <row r="19" spans="2:8" ht="31.5" x14ac:dyDescent="0.25">
      <c r="B19" s="3">
        <v>15</v>
      </c>
      <c r="C19" s="11" t="s">
        <v>28</v>
      </c>
      <c r="D19" s="2"/>
      <c r="E19" s="2">
        <v>1953964.4</v>
      </c>
      <c r="F19" s="2">
        <v>5000000</v>
      </c>
      <c r="G19" s="2"/>
      <c r="H19" s="2">
        <f t="shared" si="0"/>
        <v>6953964.4000000004</v>
      </c>
    </row>
    <row r="20" spans="2:8" ht="25.5" customHeight="1" x14ac:dyDescent="0.25">
      <c r="B20" s="22" t="s">
        <v>9</v>
      </c>
      <c r="C20" s="23"/>
      <c r="D20" s="10">
        <f>D5+D6+D7+D8+D9+D10+D11+D12+D13+D14+D15+D16+D17+D18+D19</f>
        <v>18064592.439999998</v>
      </c>
      <c r="E20" s="10">
        <f t="shared" ref="E20:H20" si="1">E5+E6+E7+E8+E9+E10+E11+E12+E13+E14+E15+E16+E17+E18+E19</f>
        <v>33394465.129999995</v>
      </c>
      <c r="F20" s="10">
        <f t="shared" si="1"/>
        <v>5000000</v>
      </c>
      <c r="G20" s="10">
        <f t="shared" si="1"/>
        <v>0</v>
      </c>
      <c r="H20" s="10">
        <f t="shared" si="1"/>
        <v>56459057.569999993</v>
      </c>
    </row>
    <row r="21" spans="2:8" ht="31.5" x14ac:dyDescent="0.25">
      <c r="B21" s="3">
        <v>16</v>
      </c>
      <c r="C21" s="2" t="s">
        <v>29</v>
      </c>
      <c r="D21" s="2">
        <v>6180844.6699999999</v>
      </c>
      <c r="E21" s="2">
        <v>668321.62</v>
      </c>
      <c r="F21" s="2"/>
      <c r="G21" s="2"/>
      <c r="H21" s="2">
        <f t="shared" ref="H21:H29" si="2">SUM(D21:G21)</f>
        <v>6849166.29</v>
      </c>
    </row>
    <row r="22" spans="2:8" ht="31.5" x14ac:dyDescent="0.25">
      <c r="B22" s="3">
        <v>17</v>
      </c>
      <c r="C22" s="4" t="s">
        <v>30</v>
      </c>
      <c r="D22" s="2"/>
      <c r="E22" s="2">
        <v>1310986.43</v>
      </c>
      <c r="F22" s="2"/>
      <c r="G22" s="2"/>
      <c r="H22" s="2">
        <f t="shared" si="2"/>
        <v>1310986.43</v>
      </c>
    </row>
    <row r="23" spans="2:8" ht="47.25" x14ac:dyDescent="0.25">
      <c r="B23" s="3">
        <v>18</v>
      </c>
      <c r="C23" s="4" t="s">
        <v>31</v>
      </c>
      <c r="D23" s="2"/>
      <c r="E23" s="2">
        <v>2099999.5</v>
      </c>
      <c r="F23" s="2"/>
      <c r="G23" s="2"/>
      <c r="H23" s="2">
        <f t="shared" si="2"/>
        <v>2099999.5</v>
      </c>
    </row>
    <row r="24" spans="2:8" ht="31.5" x14ac:dyDescent="0.25">
      <c r="B24" s="3">
        <v>19</v>
      </c>
      <c r="C24" s="4" t="s">
        <v>32</v>
      </c>
      <c r="D24" s="2"/>
      <c r="E24" s="2">
        <v>112658</v>
      </c>
      <c r="F24" s="2">
        <v>300000</v>
      </c>
      <c r="G24" s="2">
        <v>1000000</v>
      </c>
      <c r="H24" s="2">
        <f t="shared" si="2"/>
        <v>1412658</v>
      </c>
    </row>
    <row r="25" spans="2:8" ht="31.5" x14ac:dyDescent="0.25">
      <c r="B25" s="3">
        <v>20</v>
      </c>
      <c r="C25" s="4" t="s">
        <v>33</v>
      </c>
      <c r="D25" s="2"/>
      <c r="E25" s="2">
        <v>12278.42</v>
      </c>
      <c r="F25" s="2">
        <v>409854.85</v>
      </c>
      <c r="G25" s="2">
        <v>1300000</v>
      </c>
      <c r="H25" s="2">
        <f t="shared" si="2"/>
        <v>1722133.27</v>
      </c>
    </row>
    <row r="26" spans="2:8" ht="31.5" x14ac:dyDescent="0.25">
      <c r="B26" s="3">
        <v>21</v>
      </c>
      <c r="C26" s="4" t="s">
        <v>34</v>
      </c>
      <c r="D26" s="2"/>
      <c r="E26" s="2">
        <v>516808.24</v>
      </c>
      <c r="F26" s="2">
        <v>300000</v>
      </c>
      <c r="G26" s="2">
        <v>0</v>
      </c>
      <c r="H26" s="2">
        <f t="shared" si="2"/>
        <v>816808.24</v>
      </c>
    </row>
    <row r="27" spans="2:8" ht="31.5" x14ac:dyDescent="0.25">
      <c r="B27" s="3">
        <v>22</v>
      </c>
      <c r="C27" s="4" t="s">
        <v>35</v>
      </c>
      <c r="D27" s="2"/>
      <c r="E27" s="2">
        <v>55132.4</v>
      </c>
      <c r="F27" s="2">
        <v>400000</v>
      </c>
      <c r="G27" s="2">
        <v>522117.36</v>
      </c>
      <c r="H27" s="2">
        <f t="shared" si="2"/>
        <v>977249.76</v>
      </c>
    </row>
    <row r="28" spans="2:8" ht="31.5" x14ac:dyDescent="0.25">
      <c r="B28" s="3">
        <v>23</v>
      </c>
      <c r="C28" s="4" t="s">
        <v>36</v>
      </c>
      <c r="D28" s="2"/>
      <c r="E28" s="2">
        <v>29988</v>
      </c>
      <c r="F28" s="2">
        <v>200000</v>
      </c>
      <c r="G28" s="2">
        <v>408755.87</v>
      </c>
      <c r="H28" s="2">
        <f t="shared" si="2"/>
        <v>638743.87</v>
      </c>
    </row>
    <row r="29" spans="2:8" ht="31.5" x14ac:dyDescent="0.25">
      <c r="B29" s="3">
        <v>24</v>
      </c>
      <c r="C29" s="4" t="s">
        <v>37</v>
      </c>
      <c r="D29" s="2"/>
      <c r="E29" s="2">
        <v>31279.98</v>
      </c>
      <c r="F29" s="2"/>
      <c r="G29" s="2"/>
      <c r="H29" s="2">
        <f t="shared" si="2"/>
        <v>31279.98</v>
      </c>
    </row>
    <row r="30" spans="2:8" ht="47.25" x14ac:dyDescent="0.25">
      <c r="B30" s="3">
        <v>25</v>
      </c>
      <c r="C30" s="4" t="s">
        <v>38</v>
      </c>
      <c r="D30" s="2"/>
      <c r="E30" s="2"/>
      <c r="F30" s="2">
        <v>6000000</v>
      </c>
      <c r="G30" s="2">
        <v>5000000</v>
      </c>
      <c r="H30" s="2">
        <f>D30+E30+F30+G30</f>
        <v>11000000</v>
      </c>
    </row>
    <row r="31" spans="2:8" ht="47.25" x14ac:dyDescent="0.25">
      <c r="B31" s="3">
        <v>26</v>
      </c>
      <c r="C31" s="4" t="s">
        <v>39</v>
      </c>
      <c r="D31" s="2"/>
      <c r="E31" s="2">
        <v>307285.18</v>
      </c>
      <c r="F31" s="2">
        <v>500000</v>
      </c>
      <c r="G31" s="2">
        <v>1060606.6200000001</v>
      </c>
      <c r="H31" s="2">
        <f>SUM(D31:G31)</f>
        <v>1867891.8</v>
      </c>
    </row>
    <row r="32" spans="2:8" ht="47.25" x14ac:dyDescent="0.25">
      <c r="B32" s="3">
        <v>27</v>
      </c>
      <c r="C32" s="4" t="s">
        <v>40</v>
      </c>
      <c r="D32" s="2"/>
      <c r="E32" s="2">
        <v>759069.5</v>
      </c>
      <c r="F32" s="2">
        <v>14965744.529999999</v>
      </c>
      <c r="G32" s="2">
        <v>10677282.58</v>
      </c>
      <c r="H32" s="2">
        <f>SUM(D32:G32)</f>
        <v>26402096.609999999</v>
      </c>
    </row>
    <row r="33" spans="2:8" ht="47.25" x14ac:dyDescent="0.25">
      <c r="B33" s="3">
        <v>28</v>
      </c>
      <c r="C33" s="4" t="s">
        <v>41</v>
      </c>
      <c r="D33" s="2"/>
      <c r="E33" s="2"/>
      <c r="F33" s="2">
        <v>2500000</v>
      </c>
      <c r="G33" s="2">
        <v>5500000</v>
      </c>
      <c r="H33" s="2">
        <f>D33+E33+F33+G33</f>
        <v>8000000</v>
      </c>
    </row>
    <row r="34" spans="2:8" ht="47.25" x14ac:dyDescent="0.25">
      <c r="B34" s="3">
        <v>29</v>
      </c>
      <c r="C34" s="4" t="s">
        <v>53</v>
      </c>
      <c r="D34" s="2"/>
      <c r="E34" s="2"/>
      <c r="F34" s="2">
        <v>1100000</v>
      </c>
      <c r="G34" s="2">
        <v>1399999.98</v>
      </c>
      <c r="H34" s="2">
        <f>D34+E34+F34+G34</f>
        <v>2499999.98</v>
      </c>
    </row>
    <row r="35" spans="2:8" ht="47.25" x14ac:dyDescent="0.25">
      <c r="B35" s="3">
        <v>30</v>
      </c>
      <c r="C35" s="11" t="s">
        <v>42</v>
      </c>
      <c r="D35" s="2"/>
      <c r="E35" s="2"/>
      <c r="F35" s="2">
        <v>83171.48</v>
      </c>
      <c r="G35" s="2">
        <v>0</v>
      </c>
      <c r="H35" s="2">
        <f>SUM(D35:G35)</f>
        <v>83171.48</v>
      </c>
    </row>
    <row r="36" spans="2:8" ht="31.5" x14ac:dyDescent="0.25">
      <c r="B36" s="3">
        <v>31</v>
      </c>
      <c r="C36" s="11" t="s">
        <v>43</v>
      </c>
      <c r="D36" s="2"/>
      <c r="E36" s="2"/>
      <c r="F36" s="2">
        <v>400000</v>
      </c>
      <c r="G36" s="2">
        <v>1286661.73</v>
      </c>
      <c r="H36" s="2">
        <f>SUM(D36:G36)</f>
        <v>1686661.73</v>
      </c>
    </row>
    <row r="37" spans="2:8" ht="63" x14ac:dyDescent="0.25">
      <c r="B37" s="3">
        <v>32</v>
      </c>
      <c r="C37" s="11" t="s">
        <v>44</v>
      </c>
      <c r="D37" s="2"/>
      <c r="E37" s="2"/>
      <c r="F37" s="2">
        <v>0</v>
      </c>
      <c r="G37" s="2">
        <v>0</v>
      </c>
      <c r="H37" s="2">
        <f t="shared" ref="H37:H45" si="3">D37+E37+F37+G37</f>
        <v>0</v>
      </c>
    </row>
    <row r="38" spans="2:8" ht="47.25" x14ac:dyDescent="0.25">
      <c r="B38" s="3">
        <v>33</v>
      </c>
      <c r="C38" s="11" t="s">
        <v>45</v>
      </c>
      <c r="D38" s="2"/>
      <c r="E38" s="2"/>
      <c r="F38" s="2">
        <v>2200000</v>
      </c>
      <c r="G38" s="2">
        <v>10255368.26</v>
      </c>
      <c r="H38" s="2">
        <f t="shared" si="3"/>
        <v>12455368.26</v>
      </c>
    </row>
    <row r="39" spans="2:8" ht="47.25" x14ac:dyDescent="0.25">
      <c r="B39" s="3">
        <v>34</v>
      </c>
      <c r="C39" s="11" t="s">
        <v>46</v>
      </c>
      <c r="D39" s="2"/>
      <c r="E39" s="2"/>
      <c r="F39" s="2">
        <v>1100000</v>
      </c>
      <c r="G39" s="2">
        <v>3575261.34</v>
      </c>
      <c r="H39" s="2">
        <f t="shared" si="3"/>
        <v>4675261.34</v>
      </c>
    </row>
    <row r="40" spans="2:8" ht="47.25" x14ac:dyDescent="0.25">
      <c r="B40" s="3">
        <v>35</v>
      </c>
      <c r="C40" s="11" t="s">
        <v>47</v>
      </c>
      <c r="D40" s="2"/>
      <c r="E40" s="2"/>
      <c r="F40" s="2">
        <v>97970</v>
      </c>
      <c r="G40" s="2">
        <v>0</v>
      </c>
      <c r="H40" s="2">
        <f t="shared" si="3"/>
        <v>97970</v>
      </c>
    </row>
    <row r="41" spans="2:8" ht="57" customHeight="1" x14ac:dyDescent="0.25">
      <c r="B41" s="3">
        <v>36</v>
      </c>
      <c r="C41" s="11" t="s">
        <v>48</v>
      </c>
      <c r="D41" s="2"/>
      <c r="E41" s="2"/>
      <c r="F41" s="2">
        <v>400000</v>
      </c>
      <c r="G41" s="2">
        <v>1000000</v>
      </c>
      <c r="H41" s="2">
        <f t="shared" si="3"/>
        <v>1400000</v>
      </c>
    </row>
    <row r="42" spans="2:8" ht="31.5" x14ac:dyDescent="0.25">
      <c r="B42" s="3">
        <v>37</v>
      </c>
      <c r="C42" s="11" t="s">
        <v>54</v>
      </c>
      <c r="D42" s="2"/>
      <c r="E42" s="2"/>
      <c r="F42" s="2">
        <v>343259.14</v>
      </c>
      <c r="G42" s="2">
        <v>0</v>
      </c>
      <c r="H42" s="2">
        <f t="shared" si="3"/>
        <v>343259.14</v>
      </c>
    </row>
    <row r="43" spans="2:8" ht="31.5" x14ac:dyDescent="0.25">
      <c r="B43" s="3">
        <v>38</v>
      </c>
      <c r="C43" s="11" t="s">
        <v>49</v>
      </c>
      <c r="D43" s="2"/>
      <c r="E43" s="2"/>
      <c r="F43" s="2">
        <v>500000</v>
      </c>
      <c r="G43" s="2">
        <v>1789124.11</v>
      </c>
      <c r="H43" s="2">
        <f t="shared" si="3"/>
        <v>2289124.1100000003</v>
      </c>
    </row>
    <row r="44" spans="2:8" ht="36.75" customHeight="1" x14ac:dyDescent="0.25">
      <c r="B44" s="3">
        <v>39</v>
      </c>
      <c r="C44" s="4" t="s">
        <v>55</v>
      </c>
      <c r="D44" s="2"/>
      <c r="E44" s="2"/>
      <c r="F44" s="2">
        <v>0</v>
      </c>
      <c r="G44" s="2">
        <v>0</v>
      </c>
      <c r="H44" s="2">
        <f t="shared" si="3"/>
        <v>0</v>
      </c>
    </row>
    <row r="45" spans="2:8" ht="31.5" x14ac:dyDescent="0.25">
      <c r="B45" s="3">
        <v>40</v>
      </c>
      <c r="C45" s="4" t="s">
        <v>50</v>
      </c>
      <c r="D45" s="2"/>
      <c r="E45" s="2"/>
      <c r="F45" s="2">
        <v>500000</v>
      </c>
      <c r="G45" s="2">
        <v>399873.13</v>
      </c>
      <c r="H45" s="2">
        <f t="shared" si="3"/>
        <v>899873.13</v>
      </c>
    </row>
    <row r="46" spans="2:8" ht="31.5" x14ac:dyDescent="0.25">
      <c r="B46" s="3">
        <v>41</v>
      </c>
      <c r="C46" s="4" t="s">
        <v>51</v>
      </c>
      <c r="D46" s="2"/>
      <c r="E46" s="2"/>
      <c r="F46" s="2">
        <v>2700000</v>
      </c>
      <c r="G46" s="2">
        <v>8938000</v>
      </c>
      <c r="H46" s="2">
        <f>SUM(D46:G46)</f>
        <v>11638000</v>
      </c>
    </row>
    <row r="47" spans="2:8" ht="63" x14ac:dyDescent="0.25">
      <c r="B47" s="3">
        <v>42</v>
      </c>
      <c r="C47" s="4" t="s">
        <v>52</v>
      </c>
      <c r="D47" s="2"/>
      <c r="E47" s="2"/>
      <c r="F47" s="2"/>
      <c r="G47" s="2">
        <v>4529801.6399999997</v>
      </c>
      <c r="H47" s="2">
        <f>SUM(D47:G47)</f>
        <v>4529801.6399999997</v>
      </c>
    </row>
    <row r="48" spans="2:8" ht="24" customHeight="1" x14ac:dyDescent="0.25">
      <c r="B48" s="22" t="s">
        <v>7</v>
      </c>
      <c r="C48" s="23"/>
      <c r="D48" s="10">
        <f>SUM(D21:D47)</f>
        <v>6180844.6699999999</v>
      </c>
      <c r="E48" s="10">
        <f t="shared" ref="E48:G48" si="4">SUM(E21:E47)</f>
        <v>5903807.2700000005</v>
      </c>
      <c r="F48" s="10">
        <f>SUM(F21:F47)</f>
        <v>35000000</v>
      </c>
      <c r="G48" s="10">
        <f t="shared" si="4"/>
        <v>58642852.619999997</v>
      </c>
      <c r="H48" s="10">
        <f>SUM(D48:G48)</f>
        <v>105727504.56</v>
      </c>
    </row>
    <row r="49" spans="2:8" ht="26.25" customHeight="1" x14ac:dyDescent="0.25">
      <c r="B49" s="18" t="s">
        <v>11</v>
      </c>
      <c r="C49" s="19"/>
      <c r="D49" s="12">
        <f>D20+D48</f>
        <v>24245437.109999999</v>
      </c>
      <c r="E49" s="12">
        <f>E20+E48</f>
        <v>39298272.399999999</v>
      </c>
      <c r="F49" s="12">
        <f t="shared" ref="F49" si="5">F20+F48</f>
        <v>40000000</v>
      </c>
      <c r="G49" s="12">
        <f t="shared" ref="G49:H49" si="6">G20+G48</f>
        <v>58642852.619999997</v>
      </c>
      <c r="H49" s="12">
        <f t="shared" si="6"/>
        <v>162186562.13</v>
      </c>
    </row>
    <row r="50" spans="2:8" ht="21" customHeight="1" x14ac:dyDescent="0.25">
      <c r="B50" s="18" t="s">
        <v>10</v>
      </c>
      <c r="C50" s="19"/>
      <c r="D50" s="12">
        <f>D49</f>
        <v>24245437.109999999</v>
      </c>
      <c r="E50" s="12">
        <f>E49</f>
        <v>39298272.399999999</v>
      </c>
      <c r="F50" s="12">
        <v>40000000</v>
      </c>
      <c r="G50" s="12">
        <f>G49</f>
        <v>58642852.619999997</v>
      </c>
      <c r="H50" s="12">
        <f>SUM(D50:G50)</f>
        <v>162186562.13</v>
      </c>
    </row>
    <row r="51" spans="2:8" ht="19.5" customHeight="1" x14ac:dyDescent="0.25">
      <c r="B51" s="18" t="s">
        <v>12</v>
      </c>
      <c r="C51" s="19"/>
      <c r="D51" s="12">
        <f>D50-D49</f>
        <v>0</v>
      </c>
      <c r="E51" s="12">
        <f t="shared" ref="E51:H51" si="7">E50-E49</f>
        <v>0</v>
      </c>
      <c r="F51" s="12">
        <f t="shared" si="7"/>
        <v>0</v>
      </c>
      <c r="G51" s="12">
        <f t="shared" si="7"/>
        <v>0</v>
      </c>
      <c r="H51" s="12">
        <f t="shared" si="7"/>
        <v>0</v>
      </c>
    </row>
    <row r="52" spans="2:8" x14ac:dyDescent="0.25">
      <c r="B52" s="7"/>
      <c r="C52" s="8"/>
      <c r="D52" s="8"/>
      <c r="E52" s="8"/>
      <c r="F52" s="8"/>
      <c r="G52" s="8"/>
      <c r="H52" s="8"/>
    </row>
    <row r="53" spans="2:8" x14ac:dyDescent="0.25">
      <c r="B53" s="20" t="s">
        <v>2</v>
      </c>
      <c r="C53" s="20"/>
      <c r="D53" s="8"/>
      <c r="E53" s="8"/>
      <c r="F53" s="8"/>
      <c r="G53" s="8"/>
      <c r="H53" s="8"/>
    </row>
    <row r="54" spans="2:8" ht="34.5" customHeight="1" x14ac:dyDescent="0.25">
      <c r="B54" s="21" t="s">
        <v>4</v>
      </c>
      <c r="C54" s="21"/>
      <c r="D54" s="21"/>
      <c r="E54" s="21"/>
      <c r="F54" s="21"/>
      <c r="G54" s="21"/>
      <c r="H54" s="21"/>
    </row>
    <row r="55" spans="2:8" ht="25.5" customHeight="1" x14ac:dyDescent="0.25">
      <c r="B55" s="21" t="s">
        <v>5</v>
      </c>
      <c r="C55" s="21"/>
      <c r="D55" s="21"/>
      <c r="E55" s="21"/>
      <c r="F55" s="21"/>
      <c r="G55" s="21"/>
      <c r="H55" s="21"/>
    </row>
    <row r="56" spans="2:8" x14ac:dyDescent="0.25">
      <c r="B56" s="7"/>
      <c r="C56" s="8"/>
      <c r="D56" s="8"/>
      <c r="E56" s="8"/>
      <c r="F56" s="8"/>
      <c r="G56" s="8"/>
      <c r="H56" s="8"/>
    </row>
    <row r="57" spans="2:8" x14ac:dyDescent="0.25">
      <c r="C57" s="6" t="s">
        <v>3</v>
      </c>
      <c r="H57" s="9"/>
    </row>
    <row r="58" spans="2:8" x14ac:dyDescent="0.25">
      <c r="D58" s="9"/>
      <c r="E58" s="9"/>
      <c r="G58" s="9"/>
      <c r="H58" s="9"/>
    </row>
    <row r="60" spans="2:8" x14ac:dyDescent="0.25">
      <c r="F60" s="9"/>
      <c r="G60" s="9"/>
      <c r="H60" s="9"/>
    </row>
  </sheetData>
  <mergeCells count="9">
    <mergeCell ref="B2:H2"/>
    <mergeCell ref="B49:C49"/>
    <mergeCell ref="B53:C53"/>
    <mergeCell ref="B54:H54"/>
    <mergeCell ref="B55:H55"/>
    <mergeCell ref="B48:C48"/>
    <mergeCell ref="B20:C20"/>
    <mergeCell ref="B50:C50"/>
    <mergeCell ref="B51:C51"/>
  </mergeCells>
  <pageMargins left="0.25" right="0.25" top="0.75" bottom="0.75" header="0.3" footer="0.3"/>
  <pageSetup paperSize="9" scale="82" fitToHeight="0" orientation="landscape" horizontalDpi="1200" verticalDpi="1200"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Utilizare credite </vt:lpstr>
      <vt:lpstr>'Utilizare credite '!Imprimare_titluri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2025-11-12T08:30:17Z</dcterms:modified>
</cp:coreProperties>
</file>