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40" l="1"/>
  <c r="D7" i="140" l="1"/>
  <c r="E7" i="140"/>
  <c r="F7" i="140"/>
  <c r="G7" i="140"/>
  <c r="C7" i="140"/>
  <c r="G28" i="140" l="1"/>
  <c r="D504" i="140" l="1"/>
  <c r="E504" i="140"/>
  <c r="F504" i="140"/>
  <c r="C504" i="140"/>
  <c r="D70" i="140" l="1"/>
  <c r="E70" i="140"/>
  <c r="E69" i="140" s="1"/>
  <c r="F70" i="140"/>
  <c r="G70" i="140"/>
  <c r="D69" i="140"/>
  <c r="C70" i="140"/>
  <c r="D77" i="140"/>
  <c r="E77" i="140"/>
  <c r="F77" i="140"/>
  <c r="D71" i="140"/>
  <c r="E71" i="140"/>
  <c r="F71" i="140"/>
  <c r="D87" i="140"/>
  <c r="E87" i="140"/>
  <c r="F87" i="140"/>
  <c r="C87" i="140"/>
  <c r="D170" i="140"/>
  <c r="E170" i="140"/>
  <c r="F170" i="140"/>
  <c r="C170" i="140"/>
  <c r="D156" i="140"/>
  <c r="E156" i="140"/>
  <c r="F156" i="140"/>
  <c r="C156" i="140"/>
  <c r="D161" i="140"/>
  <c r="E161" i="140"/>
  <c r="F161" i="140"/>
  <c r="C161" i="140"/>
  <c r="D105" i="140"/>
  <c r="E105" i="140"/>
  <c r="F105" i="140"/>
  <c r="C105" i="140"/>
  <c r="D110" i="140"/>
  <c r="E110" i="140"/>
  <c r="F110" i="140"/>
  <c r="C110" i="140"/>
  <c r="D92" i="140"/>
  <c r="E92" i="140"/>
  <c r="F92" i="140"/>
  <c r="C92" i="140"/>
  <c r="D100" i="140"/>
  <c r="E100" i="140"/>
  <c r="F100" i="140"/>
  <c r="C100" i="140"/>
  <c r="D150" i="140"/>
  <c r="E150" i="140"/>
  <c r="F150" i="140"/>
  <c r="C150" i="140"/>
  <c r="D135" i="140"/>
  <c r="E135" i="140"/>
  <c r="F135" i="140"/>
  <c r="C135" i="140"/>
  <c r="D140" i="140"/>
  <c r="E140" i="140"/>
  <c r="F140" i="140"/>
  <c r="C140" i="140"/>
  <c r="D130" i="140"/>
  <c r="E130" i="140"/>
  <c r="F130" i="140"/>
  <c r="C130" i="140"/>
  <c r="D124" i="140"/>
  <c r="E124" i="140"/>
  <c r="F124" i="140"/>
  <c r="C124" i="140"/>
  <c r="D119" i="140"/>
  <c r="E119" i="140"/>
  <c r="F119" i="140"/>
  <c r="C119" i="140"/>
  <c r="D82" i="140"/>
  <c r="E82" i="140"/>
  <c r="F82" i="140"/>
  <c r="C82" i="140"/>
  <c r="D78" i="140"/>
  <c r="E78" i="140"/>
  <c r="F78" i="140"/>
  <c r="C78" i="140"/>
  <c r="D74" i="140" l="1"/>
  <c r="E74" i="140"/>
  <c r="C74" i="140"/>
  <c r="C77" i="140"/>
  <c r="D488" i="140" l="1"/>
  <c r="E488" i="140"/>
  <c r="F488" i="140"/>
  <c r="C488" i="140"/>
  <c r="D597" i="140" l="1"/>
  <c r="E597" i="140"/>
  <c r="F597" i="140"/>
  <c r="G597" i="140"/>
  <c r="C597" i="140"/>
  <c r="D16" i="140" l="1"/>
  <c r="E16" i="140"/>
  <c r="D73" i="140" l="1"/>
  <c r="E73" i="140"/>
  <c r="F73" i="140"/>
  <c r="D515" i="140" l="1"/>
  <c r="E515" i="140"/>
  <c r="F515" i="140"/>
  <c r="C515" i="140"/>
  <c r="G29" i="140" l="1"/>
  <c r="D334" i="140"/>
  <c r="E334" i="140"/>
  <c r="F334" i="140"/>
  <c r="G426" i="140" l="1"/>
  <c r="G402" i="140"/>
  <c r="D360" i="140"/>
  <c r="E360" i="140"/>
  <c r="F360" i="140"/>
  <c r="G27" i="140"/>
  <c r="D321" i="140"/>
  <c r="E321" i="140"/>
  <c r="F321" i="140"/>
  <c r="D175" i="140"/>
  <c r="E175" i="140"/>
  <c r="D177" i="140"/>
  <c r="E177" i="140"/>
  <c r="F177" i="140"/>
  <c r="D176" i="140"/>
  <c r="E176" i="140"/>
  <c r="F176" i="140"/>
  <c r="D178" i="140"/>
  <c r="E178" i="140"/>
  <c r="F178" i="140"/>
  <c r="D181" i="140"/>
  <c r="E181" i="140"/>
  <c r="F181" i="140"/>
  <c r="D423" i="140"/>
  <c r="E423" i="140"/>
  <c r="F423" i="140"/>
  <c r="C423" i="140"/>
  <c r="F175" i="140" l="1"/>
  <c r="D8" i="140"/>
  <c r="E8" i="140"/>
  <c r="F8" i="140"/>
  <c r="D632" i="140" l="1"/>
  <c r="E632" i="140"/>
  <c r="F632" i="140"/>
  <c r="C632" i="140"/>
  <c r="G23" i="140" l="1"/>
  <c r="C61" i="140" l="1"/>
  <c r="D62" i="140" l="1"/>
  <c r="E62" i="140"/>
  <c r="F62" i="140"/>
  <c r="C62" i="140"/>
  <c r="G64" i="140"/>
  <c r="G65" i="140"/>
  <c r="G63" i="140"/>
  <c r="G62" i="140" l="1"/>
  <c r="D60" i="140" l="1"/>
  <c r="E60" i="140"/>
  <c r="F60" i="140"/>
  <c r="D59" i="140"/>
  <c r="E59" i="140"/>
  <c r="F59" i="140"/>
  <c r="F58" i="140" l="1"/>
  <c r="E58" i="140"/>
  <c r="D58" i="140"/>
  <c r="D588" i="140"/>
  <c r="F588" i="140"/>
  <c r="E588" i="140" l="1"/>
  <c r="D319" i="140" l="1"/>
  <c r="E319" i="140"/>
  <c r="F319" i="140"/>
  <c r="D308" i="140"/>
  <c r="E308" i="140"/>
  <c r="F308" i="140" l="1"/>
  <c r="D367" i="140"/>
  <c r="E367" i="140"/>
  <c r="F367" i="140"/>
  <c r="C367" i="140"/>
  <c r="G372" i="140"/>
  <c r="D344" i="140" l="1"/>
  <c r="E344" i="140"/>
  <c r="F344" i="140"/>
  <c r="D353" i="140"/>
  <c r="E353" i="140"/>
  <c r="F353" i="140"/>
  <c r="D359" i="140" l="1"/>
  <c r="E359" i="140"/>
  <c r="F359" i="140"/>
  <c r="C360" i="140" l="1"/>
  <c r="G485" i="140" l="1"/>
  <c r="D579" i="140" l="1"/>
  <c r="E579" i="140"/>
  <c r="F579" i="140"/>
  <c r="D518" i="140" l="1"/>
  <c r="E518" i="140"/>
  <c r="F518" i="140"/>
  <c r="C518" i="140"/>
  <c r="D212" i="140" l="1"/>
  <c r="E212" i="140"/>
  <c r="F212" i="140"/>
  <c r="D317" i="140"/>
  <c r="E317" i="140"/>
  <c r="F317" i="140"/>
  <c r="D309" i="140"/>
  <c r="E309" i="140"/>
  <c r="F309" i="140"/>
  <c r="D342" i="140"/>
  <c r="D345" i="140"/>
  <c r="E345" i="140"/>
  <c r="E312" i="140" s="1"/>
  <c r="F345" i="140"/>
  <c r="F312" i="140" s="1"/>
  <c r="D312" i="140"/>
  <c r="D346" i="140"/>
  <c r="E346" i="140"/>
  <c r="F346" i="140"/>
  <c r="D328" i="140"/>
  <c r="E328" i="140"/>
  <c r="F328" i="140"/>
  <c r="D215" i="140"/>
  <c r="D211" i="140" s="1"/>
  <c r="E215" i="140"/>
  <c r="E211" i="140" s="1"/>
  <c r="F215" i="140"/>
  <c r="F211" i="140" s="1"/>
  <c r="E342" i="140" l="1"/>
  <c r="F342" i="140"/>
  <c r="G32" i="140"/>
  <c r="D46" i="140" l="1"/>
  <c r="D45" i="140" s="1"/>
  <c r="E46" i="140"/>
  <c r="E45" i="140" s="1"/>
  <c r="F46" i="140"/>
  <c r="F45" i="140" s="1"/>
  <c r="D52" i="140"/>
  <c r="E52" i="140"/>
  <c r="F52" i="140"/>
  <c r="E76" i="140" l="1"/>
  <c r="D115" i="140" l="1"/>
  <c r="E115" i="140"/>
  <c r="F115" i="140"/>
  <c r="G43" i="140" l="1"/>
  <c r="D219" i="140"/>
  <c r="E219" i="140"/>
  <c r="F219" i="140"/>
  <c r="C219" i="140"/>
  <c r="C359" i="140" l="1"/>
  <c r="D364" i="140" l="1"/>
  <c r="E364" i="140"/>
  <c r="F364" i="140"/>
  <c r="E310" i="140" l="1"/>
  <c r="E307" i="140" s="1"/>
  <c r="G526" i="140" l="1"/>
  <c r="G360" i="140" s="1"/>
  <c r="G525" i="140"/>
  <c r="G22" i="140" l="1"/>
  <c r="D275" i="140"/>
  <c r="E275" i="140"/>
  <c r="F275" i="140"/>
  <c r="D39" i="140"/>
  <c r="E39" i="140"/>
  <c r="F39" i="140"/>
  <c r="C39" i="140"/>
  <c r="G31" i="140" l="1"/>
  <c r="C258" i="140"/>
  <c r="C234" i="140"/>
  <c r="G257" i="140"/>
  <c r="G630" i="140"/>
  <c r="E234" i="140"/>
  <c r="E220" i="140" s="1"/>
  <c r="D361" i="140" l="1"/>
  <c r="E361" i="140"/>
  <c r="F361" i="140"/>
  <c r="E362" i="140" l="1"/>
  <c r="D296" i="140" l="1"/>
  <c r="E296" i="140"/>
  <c r="F296" i="140"/>
  <c r="C296" i="140"/>
  <c r="D258" i="140"/>
  <c r="D223" i="140" s="1"/>
  <c r="E258" i="140"/>
  <c r="E223" i="140" s="1"/>
  <c r="F258" i="140"/>
  <c r="F223" i="140" l="1"/>
  <c r="C223" i="140"/>
  <c r="D203" i="140"/>
  <c r="E203" i="140"/>
  <c r="F203" i="140"/>
  <c r="G35" i="140" l="1"/>
  <c r="D234" i="140"/>
  <c r="D220" i="140" s="1"/>
  <c r="F234" i="140"/>
  <c r="G243" i="140"/>
  <c r="F220" i="140" l="1"/>
  <c r="G383" i="140"/>
  <c r="G256" i="140"/>
  <c r="G400" i="140"/>
  <c r="G379" i="140"/>
  <c r="D564" i="140"/>
  <c r="D530" i="140" s="1"/>
  <c r="E564" i="140"/>
  <c r="E530" i="140" s="1"/>
  <c r="F564" i="140"/>
  <c r="F530" i="140" s="1"/>
  <c r="C564" i="140"/>
  <c r="D596" i="140"/>
  <c r="E596" i="140"/>
  <c r="F596" i="140"/>
  <c r="G618" i="140"/>
  <c r="C530" i="140" l="1"/>
  <c r="G247" i="140"/>
  <c r="D405" i="140" l="1"/>
  <c r="D363" i="140" s="1"/>
  <c r="E405" i="140"/>
  <c r="E363" i="140" s="1"/>
  <c r="F405" i="140"/>
  <c r="F363" i="140" s="1"/>
  <c r="D197" i="140" l="1"/>
  <c r="D75" i="140" s="1"/>
  <c r="E197" i="140"/>
  <c r="E75" i="140" s="1"/>
  <c r="F197" i="140"/>
  <c r="F75" i="140" s="1"/>
  <c r="D470" i="140" l="1"/>
  <c r="E470" i="140"/>
  <c r="F470" i="140"/>
  <c r="D577" i="140"/>
  <c r="E577" i="140"/>
  <c r="E575" i="140" s="1"/>
  <c r="F577" i="140"/>
  <c r="G626" i="140"/>
  <c r="G401" i="140" l="1"/>
  <c r="G359" i="140" s="1"/>
  <c r="D552" i="140" l="1"/>
  <c r="E552" i="140"/>
  <c r="E551" i="140" s="1"/>
  <c r="F552" i="140"/>
  <c r="D540" i="140" l="1"/>
  <c r="D528" i="140" s="1"/>
  <c r="E540" i="140"/>
  <c r="E528" i="140" s="1"/>
  <c r="F540" i="140"/>
  <c r="F528" i="140" s="1"/>
  <c r="F539" i="140" l="1"/>
  <c r="D539" i="140"/>
  <c r="E539" i="140"/>
  <c r="D532" i="140"/>
  <c r="E532" i="140"/>
  <c r="E527" i="140" s="1"/>
  <c r="F532" i="140"/>
  <c r="D97" i="140" l="1"/>
  <c r="E97" i="140"/>
  <c r="F97" i="140"/>
  <c r="E358" i="140" l="1"/>
  <c r="D166" i="140" l="1"/>
  <c r="E166" i="140"/>
  <c r="F166" i="140"/>
  <c r="D145" i="140"/>
  <c r="E145" i="140"/>
  <c r="F145" i="140"/>
  <c r="G86" i="140" l="1"/>
  <c r="D222" i="140" l="1"/>
  <c r="E222" i="140"/>
  <c r="D184" i="140" l="1"/>
  <c r="E184" i="140"/>
  <c r="F184" i="140"/>
  <c r="D56" i="140" l="1"/>
  <c r="E56" i="140"/>
  <c r="F56" i="140"/>
  <c r="D221" i="140" l="1"/>
  <c r="E221" i="140"/>
  <c r="F221" i="140"/>
  <c r="G36" i="140"/>
  <c r="D187" i="140" l="1"/>
  <c r="E187" i="140"/>
  <c r="F187" i="140"/>
  <c r="F74" i="140" s="1"/>
  <c r="F69" i="140" s="1"/>
  <c r="G587" i="140" l="1"/>
  <c r="D487" i="140" l="1"/>
  <c r="F487" i="140"/>
  <c r="E487" i="140" l="1"/>
  <c r="D72" i="140"/>
  <c r="E72" i="140"/>
  <c r="F72" i="140"/>
  <c r="G240" i="140"/>
  <c r="D514" i="140"/>
  <c r="E514" i="140"/>
  <c r="F514" i="140"/>
  <c r="F233" i="140" l="1"/>
  <c r="E233" i="140"/>
  <c r="D365" i="140"/>
  <c r="E365" i="140"/>
  <c r="E357" i="140" s="1"/>
  <c r="F365" i="140"/>
  <c r="E366" i="140"/>
  <c r="F366" i="140"/>
  <c r="G40" i="140"/>
  <c r="G41" i="140"/>
  <c r="G42" i="140"/>
  <c r="G44" i="140"/>
  <c r="G49" i="140"/>
  <c r="G50" i="140"/>
  <c r="G51" i="140"/>
  <c r="G53" i="140"/>
  <c r="G54" i="140"/>
  <c r="G55" i="140"/>
  <c r="G57" i="140"/>
  <c r="G56" i="140" s="1"/>
  <c r="G59" i="140"/>
  <c r="G67" i="140"/>
  <c r="G68" i="140"/>
  <c r="G80" i="140"/>
  <c r="G81" i="140"/>
  <c r="G84" i="140"/>
  <c r="G85" i="140"/>
  <c r="G89" i="140"/>
  <c r="G87" i="140" s="1"/>
  <c r="G90" i="140"/>
  <c r="G91" i="140"/>
  <c r="G94" i="140"/>
  <c r="G95" i="140"/>
  <c r="G96" i="140"/>
  <c r="G98" i="140"/>
  <c r="G99" i="140"/>
  <c r="G102" i="140"/>
  <c r="G103" i="140"/>
  <c r="G104" i="140"/>
  <c r="G107" i="140"/>
  <c r="G108" i="140"/>
  <c r="G109" i="140"/>
  <c r="G112" i="140"/>
  <c r="G113" i="140"/>
  <c r="G114" i="140"/>
  <c r="G116" i="140"/>
  <c r="G117" i="140"/>
  <c r="G118" i="140"/>
  <c r="G121" i="140"/>
  <c r="G122" i="140"/>
  <c r="G123" i="140"/>
  <c r="G126" i="140"/>
  <c r="G127" i="140"/>
  <c r="G128" i="140"/>
  <c r="G129" i="140"/>
  <c r="G132" i="140"/>
  <c r="G133" i="140"/>
  <c r="G134" i="140"/>
  <c r="G137" i="140"/>
  <c r="G138" i="140"/>
  <c r="G139" i="140"/>
  <c r="G142" i="140"/>
  <c r="G143" i="140"/>
  <c r="G144" i="140"/>
  <c r="G146" i="140"/>
  <c r="G147" i="140"/>
  <c r="G148" i="140"/>
  <c r="G149" i="140"/>
  <c r="G152" i="140"/>
  <c r="G153" i="140"/>
  <c r="G154" i="140"/>
  <c r="G155" i="140"/>
  <c r="G158" i="140"/>
  <c r="G159" i="140"/>
  <c r="G160" i="140"/>
  <c r="G163" i="140"/>
  <c r="G164" i="140"/>
  <c r="G165" i="140"/>
  <c r="G167" i="140"/>
  <c r="G168" i="140"/>
  <c r="G169" i="140"/>
  <c r="G172" i="140"/>
  <c r="G173" i="140"/>
  <c r="G174" i="140"/>
  <c r="G179" i="140"/>
  <c r="G180" i="140"/>
  <c r="G182" i="140"/>
  <c r="G183" i="140"/>
  <c r="G185" i="140"/>
  <c r="G186" i="140"/>
  <c r="G188" i="140"/>
  <c r="G189" i="140"/>
  <c r="G190" i="140"/>
  <c r="G191" i="140"/>
  <c r="G192" i="140"/>
  <c r="G193" i="140"/>
  <c r="G194" i="140"/>
  <c r="G195" i="140"/>
  <c r="G196" i="140"/>
  <c r="G198" i="140"/>
  <c r="G199" i="140"/>
  <c r="G201" i="140"/>
  <c r="G202" i="140"/>
  <c r="G204" i="140"/>
  <c r="G205" i="140"/>
  <c r="G206" i="140"/>
  <c r="G207" i="140"/>
  <c r="G208" i="140"/>
  <c r="G209" i="140"/>
  <c r="G210" i="140"/>
  <c r="G214" i="140"/>
  <c r="G216" i="140"/>
  <c r="G217" i="140"/>
  <c r="G226" i="140"/>
  <c r="G227" i="140"/>
  <c r="G229" i="140"/>
  <c r="G219" i="140" s="1"/>
  <c r="G230" i="140"/>
  <c r="G231" i="140"/>
  <c r="G221" i="140" s="1"/>
  <c r="G232" i="140"/>
  <c r="G235" i="140"/>
  <c r="G236" i="140"/>
  <c r="G237" i="140"/>
  <c r="G238" i="140"/>
  <c r="G239" i="140"/>
  <c r="G241" i="140"/>
  <c r="G242" i="140"/>
  <c r="G244" i="140"/>
  <c r="G245" i="140"/>
  <c r="G246" i="140"/>
  <c r="G250" i="140"/>
  <c r="G251" i="140"/>
  <c r="G253" i="140"/>
  <c r="G254" i="140"/>
  <c r="G255" i="140"/>
  <c r="G259" i="140"/>
  <c r="G260" i="140"/>
  <c r="G261" i="140"/>
  <c r="G262" i="140"/>
  <c r="G263" i="140"/>
  <c r="G264" i="140"/>
  <c r="G265" i="140"/>
  <c r="G267" i="140"/>
  <c r="G268" i="140"/>
  <c r="G269" i="140"/>
  <c r="G270" i="140"/>
  <c r="G272" i="140"/>
  <c r="G273" i="140"/>
  <c r="G274" i="140"/>
  <c r="G276" i="140"/>
  <c r="G277" i="140"/>
  <c r="G278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7" i="140"/>
  <c r="G298" i="140"/>
  <c r="G299" i="140"/>
  <c r="G300" i="140"/>
  <c r="G301" i="140"/>
  <c r="G302" i="140"/>
  <c r="G303" i="140"/>
  <c r="G305" i="140"/>
  <c r="G314" i="140"/>
  <c r="G315" i="140"/>
  <c r="G316" i="140"/>
  <c r="G318" i="140"/>
  <c r="G324" i="140"/>
  <c r="G325" i="140"/>
  <c r="G326" i="140"/>
  <c r="G321" i="140" s="1"/>
  <c r="G327" i="140"/>
  <c r="G329" i="140"/>
  <c r="G330" i="140"/>
  <c r="G332" i="140"/>
  <c r="G333" i="140"/>
  <c r="G335" i="140"/>
  <c r="G336" i="140"/>
  <c r="G337" i="140"/>
  <c r="G339" i="140"/>
  <c r="G340" i="140"/>
  <c r="G341" i="140"/>
  <c r="G347" i="140"/>
  <c r="G348" i="140"/>
  <c r="G349" i="140"/>
  <c r="G351" i="140"/>
  <c r="G352" i="140"/>
  <c r="G354" i="140"/>
  <c r="G355" i="140"/>
  <c r="G356" i="140"/>
  <c r="G368" i="140"/>
  <c r="G369" i="140"/>
  <c r="G370" i="140"/>
  <c r="G371" i="140"/>
  <c r="G373" i="140"/>
  <c r="G374" i="140"/>
  <c r="G375" i="140"/>
  <c r="G378" i="140"/>
  <c r="G380" i="140"/>
  <c r="G381" i="140"/>
  <c r="G382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4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2" i="140"/>
  <c r="G463" i="140"/>
  <c r="G464" i="140"/>
  <c r="G465" i="140"/>
  <c r="G466" i="140"/>
  <c r="G467" i="140"/>
  <c r="G468" i="140"/>
  <c r="G469" i="140"/>
  <c r="G471" i="140"/>
  <c r="G472" i="140"/>
  <c r="G473" i="140"/>
  <c r="G361" i="140" s="1"/>
  <c r="G474" i="140"/>
  <c r="G477" i="140"/>
  <c r="G478" i="140"/>
  <c r="G479" i="140"/>
  <c r="G480" i="140"/>
  <c r="G482" i="140"/>
  <c r="G483" i="140"/>
  <c r="G484" i="140"/>
  <c r="G486" i="140"/>
  <c r="G365" i="140" s="1"/>
  <c r="G489" i="140"/>
  <c r="G490" i="140"/>
  <c r="G492" i="140"/>
  <c r="G493" i="140"/>
  <c r="G494" i="140"/>
  <c r="G495" i="140"/>
  <c r="G496" i="140"/>
  <c r="G497" i="140"/>
  <c r="G499" i="140"/>
  <c r="G500" i="140"/>
  <c r="G501" i="140"/>
  <c r="G502" i="140"/>
  <c r="G503" i="140"/>
  <c r="G508" i="140"/>
  <c r="G509" i="140"/>
  <c r="G510" i="140"/>
  <c r="G511" i="140"/>
  <c r="G504" i="140" s="1"/>
  <c r="G512" i="140"/>
  <c r="G513" i="140"/>
  <c r="G516" i="140"/>
  <c r="G515" i="140" s="1"/>
  <c r="G520" i="140"/>
  <c r="G521" i="140"/>
  <c r="G523" i="140"/>
  <c r="G524" i="140"/>
  <c r="G533" i="140"/>
  <c r="G532" i="140" s="1"/>
  <c r="G534" i="140"/>
  <c r="G537" i="140"/>
  <c r="G538" i="140"/>
  <c r="G541" i="140"/>
  <c r="G542" i="140"/>
  <c r="G543" i="140"/>
  <c r="G544" i="140"/>
  <c r="G545" i="140"/>
  <c r="G546" i="140"/>
  <c r="G547" i="140"/>
  <c r="G548" i="140"/>
  <c r="G550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7" i="140"/>
  <c r="G568" i="140"/>
  <c r="G569" i="140"/>
  <c r="G570" i="140"/>
  <c r="G571" i="140"/>
  <c r="G572" i="140"/>
  <c r="G573" i="140"/>
  <c r="G580" i="140"/>
  <c r="G581" i="140"/>
  <c r="G582" i="140"/>
  <c r="G583" i="140"/>
  <c r="G584" i="140"/>
  <c r="G585" i="140"/>
  <c r="G589" i="140"/>
  <c r="G591" i="140"/>
  <c r="G592" i="140"/>
  <c r="G593" i="140"/>
  <c r="G594" i="140"/>
  <c r="G595" i="140"/>
  <c r="G598" i="140"/>
  <c r="G599" i="140"/>
  <c r="G600" i="140"/>
  <c r="G601" i="140"/>
  <c r="G602" i="140"/>
  <c r="G603" i="140"/>
  <c r="G604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7" i="140"/>
  <c r="G619" i="140"/>
  <c r="G620" i="140"/>
  <c r="G621" i="140"/>
  <c r="G622" i="140"/>
  <c r="G623" i="140"/>
  <c r="G624" i="140"/>
  <c r="G625" i="140"/>
  <c r="G636" i="140"/>
  <c r="G638" i="140"/>
  <c r="G639" i="140"/>
  <c r="G640" i="140"/>
  <c r="G641" i="140"/>
  <c r="G642" i="140"/>
  <c r="G643" i="140"/>
  <c r="G644" i="140"/>
  <c r="G645" i="140"/>
  <c r="G646" i="140"/>
  <c r="G110" i="140" l="1"/>
  <c r="G488" i="140"/>
  <c r="G71" i="140"/>
  <c r="G170" i="140"/>
  <c r="G156" i="140"/>
  <c r="G161" i="140"/>
  <c r="G150" i="140"/>
  <c r="G105" i="140"/>
  <c r="G92" i="140"/>
  <c r="G100" i="140"/>
  <c r="G135" i="140"/>
  <c r="G140" i="140"/>
  <c r="G130" i="140"/>
  <c r="G124" i="140"/>
  <c r="G119" i="140"/>
  <c r="G82" i="140"/>
  <c r="G78" i="140"/>
  <c r="G181" i="140"/>
  <c r="G632" i="140"/>
  <c r="G588" i="140" s="1"/>
  <c r="G518" i="140"/>
  <c r="G514" i="140" s="1"/>
  <c r="G177" i="140"/>
  <c r="G73" i="140"/>
  <c r="G334" i="140"/>
  <c r="G176" i="140"/>
  <c r="G178" i="140"/>
  <c r="G423" i="140"/>
  <c r="G328" i="140"/>
  <c r="G60" i="140"/>
  <c r="G579" i="140"/>
  <c r="G367" i="140"/>
  <c r="G319" i="140"/>
  <c r="G353" i="140"/>
  <c r="G344" i="140"/>
  <c r="G215" i="140"/>
  <c r="G212" i="140"/>
  <c r="G46" i="140"/>
  <c r="G52" i="140"/>
  <c r="G345" i="140"/>
  <c r="G312" i="140" s="1"/>
  <c r="G346" i="140"/>
  <c r="G115" i="140"/>
  <c r="G39" i="140"/>
  <c r="G275" i="140"/>
  <c r="G234" i="140"/>
  <c r="G296" i="140"/>
  <c r="G203" i="140"/>
  <c r="G77" i="140" s="1"/>
  <c r="G258" i="140"/>
  <c r="E218" i="140"/>
  <c r="E38" i="140" s="1"/>
  <c r="G564" i="140"/>
  <c r="G530" i="140" s="1"/>
  <c r="G197" i="140"/>
  <c r="G75" i="140" s="1"/>
  <c r="G552" i="140"/>
  <c r="G405" i="140"/>
  <c r="G363" i="140" s="1"/>
  <c r="G470" i="140"/>
  <c r="G540" i="140"/>
  <c r="G166" i="140"/>
  <c r="G97" i="140"/>
  <c r="G184" i="140"/>
  <c r="G187" i="140"/>
  <c r="G596" i="140" l="1"/>
  <c r="G175" i="140"/>
  <c r="G528" i="140"/>
  <c r="G487" i="140"/>
  <c r="G539" i="140"/>
  <c r="G223" i="140"/>
  <c r="G220" i="140"/>
  <c r="G577" i="140"/>
  <c r="D578" i="140" l="1"/>
  <c r="D575" i="140" s="1"/>
  <c r="F578" i="140"/>
  <c r="F575" i="140" s="1"/>
  <c r="D531" i="140"/>
  <c r="F531" i="140"/>
  <c r="D310" i="140" l="1"/>
  <c r="F310" i="140"/>
  <c r="D323" i="140"/>
  <c r="F323" i="140"/>
  <c r="D233" i="140" l="1"/>
  <c r="G233" i="140" l="1"/>
  <c r="D549" i="140"/>
  <c r="D529" i="140" s="1"/>
  <c r="D527" i="140" s="1"/>
  <c r="F549" i="140"/>
  <c r="F529" i="140" s="1"/>
  <c r="F527" i="140" s="1"/>
  <c r="C549" i="140"/>
  <c r="C529" i="140" l="1"/>
  <c r="G549" i="140"/>
  <c r="C552" i="140"/>
  <c r="G529" i="140" l="1"/>
  <c r="C345" i="140"/>
  <c r="C346" i="140"/>
  <c r="D350" i="140"/>
  <c r="F350" i="140"/>
  <c r="C312" i="140" l="1"/>
  <c r="C275" i="140" l="1"/>
  <c r="C220" i="140" l="1"/>
  <c r="D476" i="140"/>
  <c r="D358" i="140" s="1"/>
  <c r="F476" i="140"/>
  <c r="F358" i="140" s="1"/>
  <c r="C476" i="140"/>
  <c r="C358" i="140" l="1"/>
  <c r="G476" i="140"/>
  <c r="G358" i="140" s="1"/>
  <c r="D366" i="140" l="1"/>
  <c r="C115" i="140" l="1"/>
  <c r="G551" i="140" l="1"/>
  <c r="F551" i="140" l="1"/>
  <c r="D551" i="140"/>
  <c r="C487" i="140" l="1"/>
  <c r="D200" i="140"/>
  <c r="D76" i="140" s="1"/>
  <c r="F200" i="140"/>
  <c r="F76" i="140" s="1"/>
  <c r="C197" i="140"/>
  <c r="C200" i="140"/>
  <c r="G200" i="140" l="1"/>
  <c r="D304" i="140"/>
  <c r="F304" i="140"/>
  <c r="F224" i="140" s="1"/>
  <c r="D536" i="140"/>
  <c r="F536" i="140"/>
  <c r="C536" i="140"/>
  <c r="D224" i="140" l="1"/>
  <c r="G536" i="140"/>
  <c r="F225" i="140" l="1"/>
  <c r="F222" i="140" s="1"/>
  <c r="C225" i="140"/>
  <c r="G225" i="140" l="1"/>
  <c r="G222" i="140" s="1"/>
  <c r="C222" i="140"/>
  <c r="D218" i="140" l="1"/>
  <c r="F218" i="140"/>
  <c r="G24" i="140" l="1"/>
  <c r="D307" i="140"/>
  <c r="F307" i="140" l="1"/>
  <c r="C540" i="140" l="1"/>
  <c r="C528" i="140" l="1"/>
  <c r="D475" i="140"/>
  <c r="F475" i="140"/>
  <c r="C532" i="140" l="1"/>
  <c r="C76" i="140" l="1"/>
  <c r="G76" i="140" l="1"/>
  <c r="D403" i="140"/>
  <c r="D362" i="140" s="1"/>
  <c r="D357" i="140" s="1"/>
  <c r="D38" i="140" s="1"/>
  <c r="F403" i="140"/>
  <c r="C403" i="140"/>
  <c r="F362" i="140" l="1"/>
  <c r="F357" i="140" s="1"/>
  <c r="F38" i="140" s="1"/>
  <c r="G403" i="140"/>
  <c r="G362" i="140" s="1"/>
  <c r="C362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7" i="140"/>
  <c r="G16" i="140" l="1"/>
  <c r="G8" i="140"/>
  <c r="C203" i="140"/>
  <c r="C73" i="140" l="1"/>
  <c r="C71" i="140"/>
  <c r="C69" i="140" l="1"/>
  <c r="C75" i="140"/>
  <c r="C405" i="140" l="1"/>
  <c r="C365" i="140"/>
  <c r="C481" i="140"/>
  <c r="G481" i="140" l="1"/>
  <c r="C363" i="140"/>
  <c r="C590" i="140"/>
  <c r="G590" i="140" s="1"/>
  <c r="C588" i="140"/>
  <c r="C586" i="140"/>
  <c r="G586" i="140" s="1"/>
  <c r="C579" i="140"/>
  <c r="C578" i="140"/>
  <c r="G578" i="140" s="1"/>
  <c r="C576" i="140"/>
  <c r="C551" i="140"/>
  <c r="C531" i="140"/>
  <c r="C522" i="140"/>
  <c r="C475" i="140"/>
  <c r="C470" i="140"/>
  <c r="C366" i="140"/>
  <c r="C361" i="140"/>
  <c r="C353" i="140"/>
  <c r="C350" i="140"/>
  <c r="C344" i="140"/>
  <c r="C343" i="140"/>
  <c r="C338" i="140"/>
  <c r="C334" i="140"/>
  <c r="C331" i="140"/>
  <c r="C328" i="140"/>
  <c r="C321" i="140"/>
  <c r="C319" i="140"/>
  <c r="C322" i="140"/>
  <c r="C320" i="140"/>
  <c r="C313" i="140"/>
  <c r="C311" i="140"/>
  <c r="C304" i="140"/>
  <c r="C233" i="140"/>
  <c r="C228" i="140"/>
  <c r="C221" i="140"/>
  <c r="C215" i="140"/>
  <c r="C213" i="140"/>
  <c r="C212" i="140"/>
  <c r="C187" i="140"/>
  <c r="C181" i="140"/>
  <c r="C178" i="140"/>
  <c r="C177" i="140"/>
  <c r="C176" i="140"/>
  <c r="C166" i="140"/>
  <c r="C145" i="140"/>
  <c r="C97" i="140"/>
  <c r="C66" i="140"/>
  <c r="C60" i="140"/>
  <c r="C59" i="140"/>
  <c r="C56" i="140"/>
  <c r="C52" i="140"/>
  <c r="C47" i="140"/>
  <c r="C46" i="140"/>
  <c r="C16" i="140"/>
  <c r="C8" i="140"/>
  <c r="G145" i="140" l="1"/>
  <c r="G213" i="140"/>
  <c r="G211" i="140" s="1"/>
  <c r="G320" i="140"/>
  <c r="G343" i="140"/>
  <c r="G308" i="140" s="1"/>
  <c r="C58" i="140"/>
  <c r="G322" i="140"/>
  <c r="G331" i="140"/>
  <c r="C527" i="140"/>
  <c r="G47" i="140"/>
  <c r="G45" i="140" s="1"/>
  <c r="G311" i="140"/>
  <c r="G350" i="140"/>
  <c r="C45" i="140"/>
  <c r="G66" i="140"/>
  <c r="G228" i="140"/>
  <c r="G313" i="140"/>
  <c r="G310" i="140"/>
  <c r="G338" i="140"/>
  <c r="G475" i="140"/>
  <c r="G576" i="140"/>
  <c r="G575" i="140" s="1"/>
  <c r="G61" i="140"/>
  <c r="G58" i="140" s="1"/>
  <c r="G309" i="140"/>
  <c r="G317" i="140"/>
  <c r="G342" i="140"/>
  <c r="G522" i="140"/>
  <c r="G364" i="140" s="1"/>
  <c r="C364" i="140"/>
  <c r="C224" i="140"/>
  <c r="G304" i="140"/>
  <c r="G531" i="140"/>
  <c r="G527" i="140" s="1"/>
  <c r="C308" i="140"/>
  <c r="C175" i="140"/>
  <c r="C184" i="140"/>
  <c r="C211" i="140"/>
  <c r="C323" i="140"/>
  <c r="C309" i="140"/>
  <c r="C514" i="140"/>
  <c r="C310" i="140"/>
  <c r="C596" i="140"/>
  <c r="C342" i="140"/>
  <c r="C577" i="140"/>
  <c r="C539" i="140"/>
  <c r="C317" i="140"/>
  <c r="C357" i="140" l="1"/>
  <c r="G72" i="140"/>
  <c r="G69" i="140" s="1"/>
  <c r="G323" i="140"/>
  <c r="G224" i="140"/>
  <c r="G218" i="140" s="1"/>
  <c r="G357" i="140"/>
  <c r="G307" i="140"/>
  <c r="C218" i="140"/>
  <c r="C72" i="140"/>
  <c r="C575" i="140"/>
  <c r="C307" i="140"/>
  <c r="G38" i="140" l="1"/>
  <c r="C38" i="140"/>
</calcChain>
</file>

<file path=xl/sharedStrings.xml><?xml version="1.0" encoding="utf-8"?>
<sst xmlns="http://schemas.openxmlformats.org/spreadsheetml/2006/main" count="909" uniqueCount="628">
  <si>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</si>
  <si>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</si>
  <si>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</si>
  <si>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</si>
  <si>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</si>
  <si>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</si>
  <si>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</si>
  <si>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</si>
  <si>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</si>
  <si>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</si>
  <si>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</si>
  <si>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</si>
  <si>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</si>
  <si>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</si>
  <si>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</si>
  <si>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</si>
  <si>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</si>
  <si>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</si>
  <si>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</si>
  <si>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</si>
  <si>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</si>
  <si>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</si>
  <si>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</si>
  <si>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</si>
  <si>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</si>
  <si>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</si>
  <si>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</si>
  <si>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</si>
  <si>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</si>
  <si>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</si>
  <si>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</si>
  <si>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</si>
  <si>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</si>
  <si>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</si>
  <si>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</si>
  <si>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</si>
  <si>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</si>
  <si>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</si>
  <si>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</si>
  <si>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</si>
  <si>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</si>
  <si>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</si>
  <si>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</si>
  <si>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</si>
  <si>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</si>
  <si>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</si>
  <si>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</si>
  <si>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</si>
  <si>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</si>
  <si>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</si>
  <si>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</si>
  <si>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</si>
  <si>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</si>
  <si>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</si>
  <si>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</si>
  <si>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</si>
  <si>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</si>
  <si>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</si>
  <si>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</si>
  <si>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</si>
  <si>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</si>
  <si>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</si>
  <si>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</si>
  <si>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</si>
  <si>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</si>
  <si>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</si>
  <si>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</si>
  <si>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</si>
  <si>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</si>
  <si>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</si>
  <si>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</si>
  <si>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</si>
  <si>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</si>
  <si>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</si>
  <si>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</si>
  <si>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</si>
  <si>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</si>
  <si>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</si>
  <si>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</si>
  <si>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</si>
  <si>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</si>
  <si>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</si>
  <si>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</si>
  <si>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</si>
  <si>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</si>
  <si>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</si>
  <si>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</si>
  <si>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</si>
  <si>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</si>
  <si>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</si>
  <si>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</si>
  <si>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</si>
  <si>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</si>
  <si>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</si>
  <si>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</si>
  <si>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</si>
  <si>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</si>
  <si>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</si>
  <si>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</si>
  <si>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</si>
  <si>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</si>
  <si>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</si>
  <si>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</si>
  <si>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</si>
  <si>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</si>
  <si>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</si>
  <si>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</si>
  <si>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</si>
  <si>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</si>
  <si>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</si>
  <si>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</si>
  <si>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</si>
  <si>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</si>
  <si>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</si>
  <si>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</si>
  <si>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</si>
  <si>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</si>
  <si>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</si>
  <si>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</si>
  <si>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</si>
  <si>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</si>
  <si>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</si>
  <si>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</si>
  <si>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</si>
  <si>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</si>
  <si>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</si>
  <si>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</si>
  <si>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</si>
  <si>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</si>
  <si>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</si>
  <si>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</si>
  <si>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</si>
  <si>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</si>
  <si>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</si>
  <si>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</si>
  <si>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</si>
  <si>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</si>
  <si>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</si>
  <si>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</si>
  <si>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</si>
  <si>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</si>
  <si>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</si>
  <si>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</si>
  <si>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</si>
  <si>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</si>
  <si>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</si>
  <si>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</si>
  <si>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</si>
  <si>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</si>
  <si>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</si>
  <si>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</si>
  <si>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</si>
  <si>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</si>
  <si>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</si>
  <si>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</si>
  <si>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</si>
  <si>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</si>
  <si>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</si>
  <si>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</si>
  <si>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</si>
  <si>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</si>
  <si>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</si>
  <si>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</si>
  <si>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</si>
  <si>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</si>
  <si>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</si>
  <si>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</si>
  <si>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</si>
  <si>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</si>
  <si>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</si>
  <si>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</si>
  <si>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</si>
  <si>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</si>
  <si>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</si>
  <si>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</si>
  <si>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</si>
  <si>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</si>
  <si>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</si>
  <si>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</si>
  <si>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</si>
  <si>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</si>
  <si>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</si>
  <si>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</si>
  <si>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</si>
  <si>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</si>
  <si>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</si>
  <si>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</si>
  <si>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</si>
  <si>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</si>
  <si>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</si>
  <si>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</si>
  <si>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</si>
  <si>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</si>
  <si>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</si>
  <si>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</si>
  <si>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</si>
  <si>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</si>
  <si>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</si>
  <si>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</si>
  <si>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</si>
  <si>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</si>
  <si>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</si>
  <si>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</si>
  <si>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</si>
  <si>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</si>
  <si>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</si>
  <si>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</si>
  <si>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</si>
  <si>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</si>
  <si>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</si>
  <si>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</si>
  <si>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</si>
  <si>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</si>
  <si>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</si>
  <si>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</si>
  <si>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</si>
  <si>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</si>
  <si>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</si>
  <si>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</si>
  <si>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</si>
  <si>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</si>
  <si>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</si>
  <si>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</si>
  <si>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</si>
  <si>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</si>
  <si>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</si>
  <si>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</si>
  <si>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</si>
  <si>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</si>
  <si>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</si>
  <si>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</si>
  <si>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</si>
  <si>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</si>
  <si>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</si>
  <si>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</si>
  <si>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</si>
  <si>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</si>
  <si>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</si>
  <si>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</si>
  <si>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</si>
  <si>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</si>
  <si>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</si>
  <si>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</si>
  <si>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</si>
  <si>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</si>
  <si>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</si>
  <si>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</si>
  <si>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</si>
  <si>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</si>
  <si>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</si>
  <si>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</si>
  <si>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</si>
  <si>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</si>
  <si>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</si>
  <si>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</si>
  <si>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</si>
  <si>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</si>
  <si>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</si>
  <si>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</si>
  <si>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</si>
  <si>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</si>
  <si>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</si>
  <si>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</si>
  <si>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</si>
  <si>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</si>
  <si>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</si>
  <si>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</si>
  <si>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</si>
  <si>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</si>
  <si>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</si>
  <si>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</si>
  <si>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</si>
  <si>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</si>
  <si>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</si>
  <si>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</si>
  <si>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</si>
  <si>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</si>
  <si>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</si>
  <si>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</si>
  <si>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</si>
  <si>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</si>
  <si>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</si>
  <si>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</si>
  <si>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</si>
  <si>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</si>
  <si>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</si>
  <si>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</si>
  <si>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</si>
  <si>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</si>
  <si>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</si>
  <si>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</si>
  <si>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</si>
  <si>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</si>
  <si>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</si>
  <si>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</si>
  <si>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</si>
  <si>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</si>
  <si>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</si>
  <si>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</si>
  <si>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</si>
  <si>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</si>
  <si>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</si>
  <si>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</si>
  <si>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</si>
  <si>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</si>
  <si>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</si>
  <si>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</si>
  <si>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</si>
  <si>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</si>
  <si>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</si>
  <si>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</si>
  <si>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</si>
  <si>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</si>
  <si>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</si>
  <si>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</si>
  <si>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</si>
  <si>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</si>
  <si>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</si>
  <si>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</si>
  <si>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</si>
  <si>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</si>
  <si>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</si>
  <si>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</si>
  <si>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</si>
  <si>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</si>
  <si>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</si>
  <si>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</si>
  <si>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</si>
  <si>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</si>
  <si>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</si>
  <si>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</si>
  <si>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</si>
  <si>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</si>
  <si>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</si>
  <si>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</si>
  <si>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</si>
  <si>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</si>
  <si>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</si>
  <si>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</si>
  <si>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</si>
  <si>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</si>
  <si>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</si>
  <si>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</si>
  <si>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</si>
  <si>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</si>
  <si>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</si>
  <si>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</si>
  <si>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</si>
  <si>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</si>
  <si>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</si>
  <si>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</si>
  <si>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</si>
  <si>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</si>
  <si>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</si>
  <si>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</si>
  <si>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</si>
  <si>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</si>
  <si>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</si>
  <si>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</si>
  <si>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</si>
  <si>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</si>
  <si>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</si>
  <si>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</si>
  <si>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</si>
  <si>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</si>
  <si>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</si>
  <si>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</si>
  <si>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</si>
  <si>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</si>
  <si>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</si>
  <si>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</si>
  <si>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</si>
  <si>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</si>
  <si>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</si>
  <si>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</si>
  <si>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</si>
  <si>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</si>
  <si>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</si>
  <si>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</si>
  <si>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</si>
  <si>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</si>
  <si>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</si>
  <si>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</si>
  <si>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</si>
  <si>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</si>
  <si>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</si>
  <si>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</si>
  <si>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</si>
  <si>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</si>
  <si>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</si>
  <si>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</si>
  <si>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</si>
  <si>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</si>
  <si>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</si>
  <si>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</si>
  <si>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</si>
  <si>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</si>
  <si>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</si>
  <si>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</si>
  <si>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</si>
  <si>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</si>
  <si>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</si>
  <si>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</si>
  <si>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</si>
  <si>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</si>
  <si>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</si>
  <si>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</si>
  <si>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</si>
  <si>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</si>
  <si>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</si>
  <si>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</si>
  <si>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</si>
  <si>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</si>
  <si>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</si>
  <si>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</si>
  <si>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</si>
  <si>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</si>
  <si>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</si>
  <si>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</si>
  <si>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</si>
  <si>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</si>
  <si>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</si>
  <si>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</si>
  <si>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</si>
  <si>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</si>
  <si>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</si>
  <si>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</si>
  <si>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</si>
  <si>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</si>
  <si>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</si>
  <si>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</si>
  <si>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</si>
  <si>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</si>
  <si>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</si>
  <si>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</si>
  <si>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</si>
  <si>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</si>
  <si>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</si>
  <si>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</si>
  <si>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</si>
  <si>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</si>
  <si>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</si>
  <si>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</si>
  <si>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</si>
  <si>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</si>
  <si>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</si>
  <si>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</si>
  <si>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</si>
  <si>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</si>
  <si>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</si>
  <si>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</si>
  <si>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</si>
  <si>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</si>
  <si>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</si>
  <si>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</si>
  <si>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</si>
  <si>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</si>
  <si>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</si>
  <si>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</si>
  <si>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</si>
  <si>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</si>
  <si>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</si>
  <si>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</si>
  <si>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</si>
  <si>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</si>
  <si>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</si>
  <si>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</si>
  <si>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</si>
  <si>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</si>
  <si>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</si>
  <si>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</si>
  <si>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</si>
  <si>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</si>
  <si>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</si>
  <si>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</si>
  <si>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</si>
  <si>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</si>
  <si>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</si>
  <si>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</si>
  <si>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</si>
  <si>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</si>
  <si>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</si>
  <si>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</si>
  <si>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</si>
  <si>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</si>
  <si>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</si>
  <si>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</si>
  <si>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</si>
  <si>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</si>
  <si>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</si>
  <si>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</si>
  <si>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</si>
  <si>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</si>
  <si>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</si>
  <si>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</si>
  <si>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</si>
  <si>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</si>
  <si>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</si>
  <si>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</si>
  <si>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</si>
  <si>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</si>
  <si>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</si>
  <si>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</si>
  <si>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</si>
  <si>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</si>
  <si>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</si>
  <si>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</si>
  <si>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</si>
  <si>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</si>
  <si>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</si>
  <si>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</si>
  <si>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</si>
  <si>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</si>
  <si>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</si>
  <si>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</si>
  <si>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</si>
  <si>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</si>
  <si>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</si>
  <si>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</si>
  <si>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</si>
  <si>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</si>
  <si>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</si>
  <si>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</si>
  <si>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</si>
  <si>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</si>
  <si>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</si>
  <si>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</si>
  <si>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</si>
  <si>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</si>
  <si>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</si>
  <si>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</si>
  <si>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</si>
  <si>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</si>
  <si>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</si>
  <si>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</si>
  <si>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</si>
  <si>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</si>
  <si>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</si>
  <si>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</si>
  <si>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</si>
  <si>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</si>
  <si>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</si>
  <si>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</si>
  <si>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</si>
  <si>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</si>
  <si>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</si>
  <si>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</si>
  <si>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</si>
  <si>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</si>
  <si>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</si>
  <si>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</si>
  <si>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</si>
  <si>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</si>
  <si>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</si>
  <si>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</si>
  <si>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</si>
  <si>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</si>
  <si>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</si>
  <si>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</si>
  <si>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</si>
  <si>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</si>
  <si>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</si>
  <si>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</si>
  <si>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</si>
  <si>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</si>
  <si>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</si>
  <si>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</si>
  <si>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</si>
  <si>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</si>
  <si>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</si>
  <si>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</si>
  <si>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</si>
  <si>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</si>
  <si>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</si>
  <si>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</si>
  <si>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</si>
  <si>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</si>
  <si>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</si>
  <si>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</si>
  <si>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</si>
  <si>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</si>
  <si>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</si>
  <si>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</si>
  <si>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</si>
  <si>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</si>
  <si>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</si>
  <si>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</si>
  <si>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</si>
  <si>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</si>
  <si>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</si>
  <si>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</si>
  <si>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</si>
  <si>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</si>
  <si>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</si>
  <si>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</si>
  <si>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</si>
  <si>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</si>
  <si>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</si>
  <si>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</si>
  <si>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</si>
  <si>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</si>
  <si>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</si>
  <si>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</si>
  <si>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</si>
  <si>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</si>
  <si>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</si>
  <si>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</si>
  <si>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</si>
  <si>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</si>
  <si>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</si>
  <si>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</si>
  <si>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</si>
  <si>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</si>
  <si>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</si>
  <si>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</si>
  <si>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</si>
  <si>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</si>
  <si>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</si>
  <si>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</si>
  <si>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</si>
  <si>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</si>
  <si>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ANEXA    NR.1 LA  HCL NR.</t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</si>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</sst>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0"/>
  <sheetViews>
    <sheetView tabSelected="1" topLeftCell="A57" zoomScaleNormal="100" workbookViewId="0">
      <selection activeCell="G75" sqref="G75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621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+D7-D38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549</v>
      </c>
      <c r="F6" s="93" t="s">
        <v>547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+C8+C16+C19+C20+C22+C26+C29+C31+C32+C33+C35+C36+C37+C28+C24+C30+C23+C27+C25+C34</f>
        <v>334543</v>
      </c>
      <c r="D7" s="19">
        <f t="shared" ref="D7:G7" si="0">+D8+D16+D19+D20+D22+D26+D29+D31+D32+D33+D35+D36+D37+D28+D24+D30+D23+D27+D25+D34</f>
        <v>0</v>
      </c>
      <c r="E7" s="19">
        <f t="shared" si="0"/>
        <v>0</v>
      </c>
      <c r="F7" s="19">
        <f t="shared" si="0"/>
        <v>520</v>
      </c>
      <c r="G7" s="19">
        <f t="shared" si="0"/>
        <v>335063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41329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41329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7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1154</v>
      </c>
      <c r="D11" s="19"/>
      <c r="E11" s="19"/>
      <c r="F11" s="11"/>
      <c r="G11" s="24">
        <f t="shared" si="2"/>
        <v>1154</v>
      </c>
      <c r="H11" s="71"/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2"/>
        <v>30478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2"/>
        <v>280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3">+D17+D18</f>
        <v>0</v>
      </c>
      <c r="E16" s="30">
        <f t="shared" si="3"/>
        <v>0</v>
      </c>
      <c r="F16" s="30"/>
      <c r="G16" s="30">
        <f t="shared" si="3"/>
        <v>1336</v>
      </c>
      <c r="H16" s="71"/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2"/>
        <v>1254</v>
      </c>
      <c r="H17" s="71"/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2"/>
        <v>82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540</v>
      </c>
      <c r="B23" s="37" t="s">
        <v>541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518</v>
      </c>
      <c r="B24" s="37" t="s">
        <v>542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552</v>
      </c>
      <c r="B25" s="37" t="s">
        <v>553</v>
      </c>
      <c r="C25" s="24">
        <v>34</v>
      </c>
      <c r="D25" s="24"/>
      <c r="E25" s="24"/>
      <c r="F25" s="11"/>
      <c r="G25" s="24">
        <v>34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545</v>
      </c>
      <c r="B27" s="37" t="s">
        <v>544</v>
      </c>
      <c r="C27" s="24">
        <v>4296</v>
      </c>
      <c r="D27" s="24"/>
      <c r="E27" s="24"/>
      <c r="F27" s="11"/>
      <c r="G27" s="24">
        <f>+F27+C27</f>
        <v>4296</v>
      </c>
      <c r="H27" s="71"/>
    </row>
    <row r="28" spans="1:12" ht="15.75" x14ac:dyDescent="0.25">
      <c r="A28" s="13" t="s">
        <v>185</v>
      </c>
      <c r="B28" s="37" t="s">
        <v>517</v>
      </c>
      <c r="C28" s="24">
        <v>1049</v>
      </c>
      <c r="D28" s="24"/>
      <c r="E28" s="24"/>
      <c r="F28" s="11">
        <v>435</v>
      </c>
      <c r="G28" s="24">
        <f>+F28+C28</f>
        <v>1484</v>
      </c>
      <c r="H28" s="71"/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/>
    </row>
    <row r="30" spans="1:12" ht="31.5" x14ac:dyDescent="0.25">
      <c r="A30" s="41" t="s">
        <v>531</v>
      </c>
      <c r="B30" s="76" t="s">
        <v>532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2"/>
        <v>4142</v>
      </c>
      <c r="H33" s="71"/>
    </row>
    <row r="34" spans="1:17" ht="15.75" x14ac:dyDescent="0.25">
      <c r="A34" s="13" t="s">
        <v>627</v>
      </c>
      <c r="B34" s="37" t="s">
        <v>626</v>
      </c>
      <c r="C34" s="24">
        <v>0</v>
      </c>
      <c r="D34" s="24"/>
      <c r="E34" s="24"/>
      <c r="F34" s="11">
        <v>85</v>
      </c>
      <c r="G34" s="24">
        <v>85</v>
      </c>
      <c r="H34" s="71"/>
    </row>
    <row r="35" spans="1:17" ht="15.75" x14ac:dyDescent="0.25">
      <c r="A35" s="13" t="s">
        <v>395</v>
      </c>
      <c r="B35" s="37">
        <v>48</v>
      </c>
      <c r="C35" s="24">
        <v>55927</v>
      </c>
      <c r="D35" s="24"/>
      <c r="E35" s="24"/>
      <c r="F35" s="19"/>
      <c r="G35" s="24">
        <f>+F35+E35+C35</f>
        <v>55927</v>
      </c>
      <c r="H35" s="71"/>
    </row>
    <row r="36" spans="1:17" ht="15.75" x14ac:dyDescent="0.25">
      <c r="A36" s="13" t="s">
        <v>289</v>
      </c>
      <c r="B36" s="37" t="s">
        <v>586</v>
      </c>
      <c r="C36" s="24">
        <v>70552</v>
      </c>
      <c r="D36" s="24">
        <v>0</v>
      </c>
      <c r="E36" s="24"/>
      <c r="F36" s="24"/>
      <c r="G36" s="24">
        <f>+F36+E36+D36+C36</f>
        <v>70552</v>
      </c>
      <c r="H36" s="71"/>
    </row>
    <row r="37" spans="1:17" ht="15.75" x14ac:dyDescent="0.25">
      <c r="A37" s="13" t="s">
        <v>496</v>
      </c>
      <c r="B37" s="37"/>
      <c r="C37" s="24">
        <v>5265</v>
      </c>
      <c r="D37" s="19"/>
      <c r="E37" s="19"/>
      <c r="F37" s="11"/>
      <c r="G37" s="24">
        <f t="shared" si="2"/>
        <v>5265</v>
      </c>
      <c r="H37" s="71"/>
    </row>
    <row r="38" spans="1:17" ht="15.75" x14ac:dyDescent="0.25">
      <c r="A38" s="17" t="s">
        <v>1</v>
      </c>
      <c r="B38" s="11"/>
      <c r="C38" s="18">
        <f>C39+C45+C56+C58+C69+C211+C218+C307+C357+C527+C575</f>
        <v>334543</v>
      </c>
      <c r="D38" s="18">
        <f t="shared" ref="D38:G38" si="4">D39+D45+D56+D58+D69+D211+D218+D307+D357+D527+D575</f>
        <v>0</v>
      </c>
      <c r="E38" s="18">
        <f t="shared" si="4"/>
        <v>0</v>
      </c>
      <c r="F38" s="18">
        <f t="shared" si="4"/>
        <v>520</v>
      </c>
      <c r="G38" s="18">
        <f t="shared" si="4"/>
        <v>335063</v>
      </c>
      <c r="H38" s="71"/>
      <c r="I38" s="4"/>
      <c r="J38" s="4"/>
      <c r="K38" s="4"/>
      <c r="L38" s="4"/>
      <c r="M38" s="4"/>
      <c r="N38" s="4"/>
      <c r="O38" s="4"/>
    </row>
    <row r="39" spans="1:17" ht="15.75" x14ac:dyDescent="0.25">
      <c r="A39" s="17" t="s">
        <v>3</v>
      </c>
      <c r="B39" s="12" t="s">
        <v>129</v>
      </c>
      <c r="C39" s="19">
        <f>+C40+C41+C42+C44+C43</f>
        <v>25638</v>
      </c>
      <c r="D39" s="19">
        <f t="shared" ref="D39:G39" si="5">+D40+D41+D42+D44+D43</f>
        <v>0</v>
      </c>
      <c r="E39" s="19">
        <f t="shared" si="5"/>
        <v>0</v>
      </c>
      <c r="F39" s="19">
        <f t="shared" si="5"/>
        <v>0</v>
      </c>
      <c r="G39" s="19">
        <f t="shared" si="5"/>
        <v>25638</v>
      </c>
      <c r="H39" s="71"/>
      <c r="I39" s="10"/>
      <c r="J39" s="10"/>
      <c r="K39" s="10"/>
      <c r="O39" s="4"/>
    </row>
    <row r="40" spans="1:17" ht="15.75" x14ac:dyDescent="0.25">
      <c r="A40" s="11" t="s">
        <v>2</v>
      </c>
      <c r="B40" s="23" t="s">
        <v>61</v>
      </c>
      <c r="C40" s="24">
        <v>21200</v>
      </c>
      <c r="D40" s="24"/>
      <c r="E40" s="24"/>
      <c r="F40" s="24"/>
      <c r="G40" s="24">
        <f t="shared" ref="G40:G114" si="6">+C40+D40+E40+F40</f>
        <v>21200</v>
      </c>
      <c r="H40" s="71"/>
      <c r="K40" s="4"/>
      <c r="L40" s="4"/>
      <c r="N40" s="4"/>
      <c r="O40" s="4"/>
    </row>
    <row r="41" spans="1:17" ht="15.75" x14ac:dyDescent="0.25">
      <c r="A41" s="11" t="s">
        <v>4</v>
      </c>
      <c r="B41" s="23" t="s">
        <v>62</v>
      </c>
      <c r="C41" s="24">
        <v>4073</v>
      </c>
      <c r="D41" s="24"/>
      <c r="E41" s="24">
        <v>0</v>
      </c>
      <c r="F41" s="24"/>
      <c r="G41" s="24">
        <f t="shared" si="6"/>
        <v>4073</v>
      </c>
      <c r="H41" s="71"/>
      <c r="I41" s="4"/>
      <c r="J41" s="4"/>
      <c r="K41" s="10"/>
    </row>
    <row r="42" spans="1:17" ht="15.75" x14ac:dyDescent="0.25">
      <c r="A42" s="11" t="s">
        <v>196</v>
      </c>
      <c r="B42" s="23" t="s">
        <v>192</v>
      </c>
      <c r="C42" s="24">
        <v>120</v>
      </c>
      <c r="D42" s="19"/>
      <c r="E42" s="19"/>
      <c r="F42" s="19"/>
      <c r="G42" s="24">
        <f t="shared" si="6"/>
        <v>120</v>
      </c>
      <c r="H42" s="71"/>
      <c r="I42" s="4"/>
      <c r="K42" s="4"/>
    </row>
    <row r="43" spans="1:17" ht="15.75" x14ac:dyDescent="0.25">
      <c r="A43" s="26" t="s">
        <v>590</v>
      </c>
      <c r="B43" s="23" t="s">
        <v>589</v>
      </c>
      <c r="C43" s="24">
        <v>150</v>
      </c>
      <c r="D43" s="19"/>
      <c r="E43" s="24"/>
      <c r="F43" s="19"/>
      <c r="G43" s="24">
        <f>+E43+C43</f>
        <v>150</v>
      </c>
      <c r="H43" s="71"/>
    </row>
    <row r="44" spans="1:17" ht="15.75" x14ac:dyDescent="0.25">
      <c r="A44" s="26" t="s">
        <v>181</v>
      </c>
      <c r="B44" s="23" t="s">
        <v>215</v>
      </c>
      <c r="C44" s="24">
        <v>95</v>
      </c>
      <c r="D44" s="19"/>
      <c r="E44" s="24"/>
      <c r="F44" s="24"/>
      <c r="G44" s="24">
        <f t="shared" si="6"/>
        <v>95</v>
      </c>
      <c r="H44" s="71"/>
      <c r="I44" s="4"/>
      <c r="J44" s="4"/>
      <c r="K44" s="4"/>
    </row>
    <row r="45" spans="1:17" ht="15.75" x14ac:dyDescent="0.25">
      <c r="A45" s="17" t="s">
        <v>6</v>
      </c>
      <c r="B45" s="20" t="s">
        <v>63</v>
      </c>
      <c r="C45" s="19">
        <f>+C46+C47+C49+C51+C50+C48</f>
        <v>4980</v>
      </c>
      <c r="D45" s="19">
        <f t="shared" ref="D45:G45" si="7">+D46+D47+D49+D51+D50+D48</f>
        <v>0</v>
      </c>
      <c r="E45" s="19">
        <f t="shared" si="7"/>
        <v>0</v>
      </c>
      <c r="F45" s="19">
        <f t="shared" si="7"/>
        <v>-80</v>
      </c>
      <c r="G45" s="19">
        <f t="shared" si="7"/>
        <v>4900</v>
      </c>
      <c r="H45" s="71"/>
      <c r="I45" s="4"/>
      <c r="J45" s="4"/>
      <c r="K45" s="4"/>
      <c r="M45" s="4"/>
      <c r="N45" s="4"/>
      <c r="O45" s="4"/>
      <c r="P45" s="4"/>
      <c r="Q45" s="4"/>
    </row>
    <row r="46" spans="1:17" ht="15.75" x14ac:dyDescent="0.25">
      <c r="A46" s="17" t="s">
        <v>2</v>
      </c>
      <c r="B46" s="20" t="s">
        <v>64</v>
      </c>
      <c r="C46" s="19">
        <f>C53</f>
        <v>2200</v>
      </c>
      <c r="D46" s="19">
        <f t="shared" ref="D46:G46" si="8">D53</f>
        <v>0</v>
      </c>
      <c r="E46" s="19">
        <f t="shared" si="8"/>
        <v>0</v>
      </c>
      <c r="F46" s="19">
        <f t="shared" si="8"/>
        <v>0</v>
      </c>
      <c r="G46" s="19">
        <f t="shared" si="8"/>
        <v>2200</v>
      </c>
      <c r="H46" s="71"/>
      <c r="J46" s="4"/>
    </row>
    <row r="47" spans="1:17" ht="14.25" customHeight="1" x14ac:dyDescent="0.25">
      <c r="A47" s="17" t="s">
        <v>4</v>
      </c>
      <c r="B47" s="20" t="s">
        <v>65</v>
      </c>
      <c r="C47" s="19">
        <f>+C54+C55</f>
        <v>130</v>
      </c>
      <c r="D47" s="19"/>
      <c r="E47" s="19"/>
      <c r="F47" s="19"/>
      <c r="G47" s="19">
        <f t="shared" si="6"/>
        <v>130</v>
      </c>
      <c r="H47" s="71"/>
      <c r="K47" s="4"/>
    </row>
    <row r="48" spans="1:17" ht="14.25" customHeight="1" x14ac:dyDescent="0.25">
      <c r="A48" s="26" t="s">
        <v>181</v>
      </c>
      <c r="B48" s="20" t="s">
        <v>617</v>
      </c>
      <c r="C48" s="19">
        <v>44</v>
      </c>
      <c r="D48" s="19"/>
      <c r="E48" s="19"/>
      <c r="F48" s="19"/>
      <c r="G48" s="19">
        <v>44</v>
      </c>
      <c r="H48" s="71"/>
      <c r="K48" s="4"/>
    </row>
    <row r="49" spans="1:8" ht="15.75" x14ac:dyDescent="0.25">
      <c r="A49" s="17" t="s">
        <v>343</v>
      </c>
      <c r="B49" s="20"/>
      <c r="C49" s="19">
        <v>156</v>
      </c>
      <c r="D49" s="19"/>
      <c r="E49" s="19"/>
      <c r="F49" s="19"/>
      <c r="G49" s="19">
        <f t="shared" si="6"/>
        <v>156</v>
      </c>
      <c r="H49" s="71"/>
    </row>
    <row r="50" spans="1:8" ht="15.75" x14ac:dyDescent="0.25">
      <c r="A50" s="17" t="s">
        <v>533</v>
      </c>
      <c r="B50" s="20" t="s">
        <v>534</v>
      </c>
      <c r="C50" s="19">
        <v>450</v>
      </c>
      <c r="D50" s="19"/>
      <c r="E50" s="19"/>
      <c r="F50" s="19">
        <v>-80</v>
      </c>
      <c r="G50" s="19">
        <f t="shared" si="6"/>
        <v>370</v>
      </c>
      <c r="H50" s="71"/>
    </row>
    <row r="51" spans="1:8" ht="15.75" x14ac:dyDescent="0.25">
      <c r="A51" s="17" t="s">
        <v>281</v>
      </c>
      <c r="B51" s="20" t="s">
        <v>282</v>
      </c>
      <c r="C51" s="19">
        <v>2000</v>
      </c>
      <c r="D51" s="19"/>
      <c r="E51" s="19"/>
      <c r="F51" s="19"/>
      <c r="G51" s="19">
        <f t="shared" si="6"/>
        <v>2000</v>
      </c>
      <c r="H51" s="71"/>
    </row>
    <row r="52" spans="1:8" ht="15.75" x14ac:dyDescent="0.25">
      <c r="A52" s="17" t="s">
        <v>56</v>
      </c>
      <c r="B52" s="20" t="s">
        <v>247</v>
      </c>
      <c r="C52" s="19">
        <f>+C53+C54</f>
        <v>2300</v>
      </c>
      <c r="D52" s="19">
        <f t="shared" ref="D52:G52" si="9">+D53+D54</f>
        <v>0</v>
      </c>
      <c r="E52" s="19">
        <f t="shared" si="9"/>
        <v>0</v>
      </c>
      <c r="F52" s="19">
        <f t="shared" si="9"/>
        <v>0</v>
      </c>
      <c r="G52" s="19">
        <f t="shared" si="9"/>
        <v>2300</v>
      </c>
      <c r="H52" s="71"/>
    </row>
    <row r="53" spans="1:8" ht="15.75" x14ac:dyDescent="0.25">
      <c r="A53" s="11" t="s">
        <v>2</v>
      </c>
      <c r="B53" s="23"/>
      <c r="C53" s="24">
        <v>2200</v>
      </c>
      <c r="D53" s="19"/>
      <c r="E53" s="24"/>
      <c r="F53" s="24"/>
      <c r="G53" s="24">
        <f t="shared" si="6"/>
        <v>2200</v>
      </c>
      <c r="H53" s="71"/>
    </row>
    <row r="54" spans="1:8" ht="15.75" x14ac:dyDescent="0.25">
      <c r="A54" s="11" t="s">
        <v>4</v>
      </c>
      <c r="B54" s="23"/>
      <c r="C54" s="24">
        <v>100</v>
      </c>
      <c r="D54" s="19"/>
      <c r="E54" s="19"/>
      <c r="F54" s="19"/>
      <c r="G54" s="24">
        <f t="shared" si="6"/>
        <v>100</v>
      </c>
      <c r="H54" s="71"/>
    </row>
    <row r="55" spans="1:8" ht="15.75" x14ac:dyDescent="0.25">
      <c r="A55" s="11" t="s">
        <v>172</v>
      </c>
      <c r="B55" s="23" t="s">
        <v>179</v>
      </c>
      <c r="C55" s="24">
        <v>30</v>
      </c>
      <c r="D55" s="19"/>
      <c r="E55" s="19"/>
      <c r="F55" s="19"/>
      <c r="G55" s="24">
        <f t="shared" si="6"/>
        <v>30</v>
      </c>
      <c r="H55" s="71"/>
    </row>
    <row r="56" spans="1:8" ht="15.75" x14ac:dyDescent="0.25">
      <c r="A56" s="17" t="s">
        <v>7</v>
      </c>
      <c r="B56" s="20" t="s">
        <v>66</v>
      </c>
      <c r="C56" s="19">
        <f>C57</f>
        <v>12800</v>
      </c>
      <c r="D56" s="19">
        <f t="shared" ref="D56:G56" si="10">D57</f>
        <v>0</v>
      </c>
      <c r="E56" s="19">
        <f t="shared" si="10"/>
        <v>0</v>
      </c>
      <c r="F56" s="19">
        <f t="shared" si="10"/>
        <v>-2000</v>
      </c>
      <c r="G56" s="19">
        <f t="shared" si="10"/>
        <v>10800</v>
      </c>
      <c r="H56" s="71"/>
    </row>
    <row r="57" spans="1:8" ht="15.75" x14ac:dyDescent="0.25">
      <c r="A57" s="11" t="s">
        <v>339</v>
      </c>
      <c r="B57" s="23"/>
      <c r="C57" s="24">
        <v>12800</v>
      </c>
      <c r="D57" s="24"/>
      <c r="E57" s="24"/>
      <c r="F57" s="24">
        <v>-2000</v>
      </c>
      <c r="G57" s="24">
        <f t="shared" si="6"/>
        <v>10800</v>
      </c>
      <c r="H57" s="71"/>
    </row>
    <row r="58" spans="1:8" ht="15.75" x14ac:dyDescent="0.25">
      <c r="A58" s="17" t="s">
        <v>8</v>
      </c>
      <c r="B58" s="20" t="s">
        <v>67</v>
      </c>
      <c r="C58" s="19">
        <f>+C59+C60+C61+C65</f>
        <v>8705</v>
      </c>
      <c r="D58" s="19">
        <f t="shared" ref="D58:G58" si="11">+D59+D60+D61+D65</f>
        <v>0</v>
      </c>
      <c r="E58" s="19">
        <f t="shared" si="11"/>
        <v>0</v>
      </c>
      <c r="F58" s="19">
        <f t="shared" si="11"/>
        <v>0</v>
      </c>
      <c r="G58" s="19">
        <f t="shared" si="11"/>
        <v>8705</v>
      </c>
      <c r="H58" s="71"/>
    </row>
    <row r="59" spans="1:8" ht="15.75" x14ac:dyDescent="0.25">
      <c r="A59" s="17" t="s">
        <v>2</v>
      </c>
      <c r="B59" s="20" t="s">
        <v>69</v>
      </c>
      <c r="C59" s="19">
        <f>C63</f>
        <v>0</v>
      </c>
      <c r="D59" s="19">
        <f t="shared" ref="D59:G59" si="12">D63</f>
        <v>0</v>
      </c>
      <c r="E59" s="19">
        <f t="shared" si="12"/>
        <v>0</v>
      </c>
      <c r="F59" s="19">
        <f t="shared" si="12"/>
        <v>0</v>
      </c>
      <c r="G59" s="19">
        <f t="shared" si="12"/>
        <v>0</v>
      </c>
      <c r="H59" s="71"/>
    </row>
    <row r="60" spans="1:8" ht="15.75" x14ac:dyDescent="0.25">
      <c r="A60" s="17" t="s">
        <v>4</v>
      </c>
      <c r="B60" s="20" t="s">
        <v>70</v>
      </c>
      <c r="C60" s="19">
        <f>+C64+C67</f>
        <v>120</v>
      </c>
      <c r="D60" s="19">
        <f t="shared" ref="D60:G60" si="13">+D64+D67</f>
        <v>0</v>
      </c>
      <c r="E60" s="19">
        <f t="shared" si="13"/>
        <v>0</v>
      </c>
      <c r="F60" s="19">
        <f t="shared" si="13"/>
        <v>0</v>
      </c>
      <c r="G60" s="19">
        <f t="shared" si="13"/>
        <v>120</v>
      </c>
      <c r="H60" s="71"/>
    </row>
    <row r="61" spans="1:8" ht="15.75" x14ac:dyDescent="0.25">
      <c r="A61" s="21" t="s">
        <v>137</v>
      </c>
      <c r="B61" s="20" t="s">
        <v>138</v>
      </c>
      <c r="C61" s="25">
        <f>C68</f>
        <v>90</v>
      </c>
      <c r="D61" s="19"/>
      <c r="E61" s="19"/>
      <c r="F61" s="19"/>
      <c r="G61" s="19">
        <f t="shared" si="6"/>
        <v>90</v>
      </c>
      <c r="H61" s="71"/>
    </row>
    <row r="62" spans="1:8" ht="15.75" x14ac:dyDescent="0.25">
      <c r="A62" s="17" t="s">
        <v>0</v>
      </c>
      <c r="B62" s="17" t="s">
        <v>68</v>
      </c>
      <c r="C62" s="19">
        <f>+C63+C64+C65</f>
        <v>8495</v>
      </c>
      <c r="D62" s="19">
        <f t="shared" ref="D62:G62" si="14">+D63+D64+D65</f>
        <v>0</v>
      </c>
      <c r="E62" s="19">
        <f t="shared" si="14"/>
        <v>0</v>
      </c>
      <c r="F62" s="19">
        <f t="shared" si="14"/>
        <v>0</v>
      </c>
      <c r="G62" s="19">
        <f t="shared" si="14"/>
        <v>8495</v>
      </c>
      <c r="H62" s="71"/>
    </row>
    <row r="63" spans="1:8" ht="15.75" x14ac:dyDescent="0.25">
      <c r="A63" s="11" t="s">
        <v>2</v>
      </c>
      <c r="B63" s="23" t="s">
        <v>69</v>
      </c>
      <c r="C63" s="24"/>
      <c r="D63" s="19"/>
      <c r="E63" s="24"/>
      <c r="F63" s="24"/>
      <c r="G63" s="24">
        <f>+F63+E63+C63</f>
        <v>0</v>
      </c>
      <c r="H63" s="71"/>
    </row>
    <row r="64" spans="1:8" ht="15.75" x14ac:dyDescent="0.25">
      <c r="A64" s="11" t="s">
        <v>4</v>
      </c>
      <c r="B64" s="23" t="s">
        <v>70</v>
      </c>
      <c r="C64" s="24"/>
      <c r="D64" s="19"/>
      <c r="E64" s="24"/>
      <c r="F64" s="24"/>
      <c r="G64" s="24">
        <f t="shared" ref="G64:G65" si="15">+F64+E64+C64</f>
        <v>0</v>
      </c>
      <c r="H64" s="71"/>
    </row>
    <row r="65" spans="1:10" ht="15.75" x14ac:dyDescent="0.25">
      <c r="A65" s="21" t="s">
        <v>613</v>
      </c>
      <c r="B65" s="23" t="s">
        <v>612</v>
      </c>
      <c r="C65" s="24">
        <v>8495</v>
      </c>
      <c r="D65" s="19"/>
      <c r="E65" s="24"/>
      <c r="F65" s="24"/>
      <c r="G65" s="24">
        <f t="shared" si="15"/>
        <v>8495</v>
      </c>
      <c r="H65" s="71"/>
    </row>
    <row r="66" spans="1:10" ht="15.75" x14ac:dyDescent="0.25">
      <c r="A66" s="17" t="s">
        <v>245</v>
      </c>
      <c r="B66" s="20" t="s">
        <v>71</v>
      </c>
      <c r="C66" s="19">
        <f>+C67+C68</f>
        <v>210</v>
      </c>
      <c r="D66" s="19"/>
      <c r="E66" s="19"/>
      <c r="F66" s="19"/>
      <c r="G66" s="19">
        <f t="shared" si="6"/>
        <v>210</v>
      </c>
      <c r="H66" s="71"/>
    </row>
    <row r="67" spans="1:10" ht="15.75" x14ac:dyDescent="0.25">
      <c r="A67" s="11" t="s">
        <v>12</v>
      </c>
      <c r="B67" s="23" t="s">
        <v>72</v>
      </c>
      <c r="C67" s="24">
        <v>120</v>
      </c>
      <c r="D67" s="19"/>
      <c r="E67" s="19"/>
      <c r="F67" s="19"/>
      <c r="G67" s="24">
        <f t="shared" si="6"/>
        <v>120</v>
      </c>
      <c r="H67" s="71"/>
    </row>
    <row r="68" spans="1:10" ht="15.75" x14ac:dyDescent="0.25">
      <c r="A68" s="26" t="s">
        <v>582</v>
      </c>
      <c r="B68" s="23" t="s">
        <v>138</v>
      </c>
      <c r="C68" s="24">
        <v>90</v>
      </c>
      <c r="D68" s="19"/>
      <c r="E68" s="19"/>
      <c r="F68" s="19"/>
      <c r="G68" s="24">
        <f t="shared" si="6"/>
        <v>90</v>
      </c>
      <c r="H68" s="71"/>
    </row>
    <row r="69" spans="1:10" ht="15.75" x14ac:dyDescent="0.25">
      <c r="A69" s="27" t="s">
        <v>187</v>
      </c>
      <c r="B69" s="20" t="s">
        <v>73</v>
      </c>
      <c r="C69" s="25">
        <f>+C71+C72+C73+C74+C77+C184+C75+C76+C70</f>
        <v>27844</v>
      </c>
      <c r="D69" s="25">
        <f t="shared" ref="D69:G69" si="16">+D71+D72+D73+D74+D77+D184+D75+D76+D70</f>
        <v>0</v>
      </c>
      <c r="E69" s="25">
        <f t="shared" si="16"/>
        <v>0</v>
      </c>
      <c r="F69" s="25">
        <f t="shared" si="16"/>
        <v>-685</v>
      </c>
      <c r="G69" s="25">
        <f t="shared" si="16"/>
        <v>27159</v>
      </c>
      <c r="H69" s="71"/>
    </row>
    <row r="70" spans="1:10" ht="15.75" x14ac:dyDescent="0.25">
      <c r="A70" s="27" t="s">
        <v>622</v>
      </c>
      <c r="B70" s="20" t="s">
        <v>623</v>
      </c>
      <c r="C70" s="25">
        <f>+C79+C83+C88+C93+C101+C106+C111+C120+C125+C131+C136+C141+C151+C157+C162+C171</f>
        <v>143</v>
      </c>
      <c r="D70" s="25">
        <f t="shared" ref="D70:G70" si="17">+D79+D83+D88+D93+D101+D106+D111+D120+D125+D131+D136+D141+D151+D157+D162+D171</f>
        <v>0</v>
      </c>
      <c r="E70" s="25">
        <f t="shared" si="17"/>
        <v>0</v>
      </c>
      <c r="F70" s="25">
        <f t="shared" si="17"/>
        <v>0</v>
      </c>
      <c r="G70" s="25">
        <f t="shared" si="17"/>
        <v>143</v>
      </c>
      <c r="H70" s="71"/>
    </row>
    <row r="71" spans="1:10" ht="15.75" x14ac:dyDescent="0.25">
      <c r="A71" s="27" t="s">
        <v>21</v>
      </c>
      <c r="B71" s="20" t="s">
        <v>74</v>
      </c>
      <c r="C71" s="25">
        <f>+C80+C84+C89+C94+C98+C112+C116+C121+C126+C132+C137+C142+C146+C152+C158+C163+C167+C172+C102+C107</f>
        <v>12981</v>
      </c>
      <c r="D71" s="25">
        <f t="shared" ref="D71:G71" si="18">+D80+D84+D89+D94+D98+D112+D116+D121+D126+D132+D137+D142+D146+D152+D158+D163+D167+D172+D102+D107</f>
        <v>0</v>
      </c>
      <c r="E71" s="25">
        <f t="shared" si="18"/>
        <v>0</v>
      </c>
      <c r="F71" s="25">
        <f t="shared" si="18"/>
        <v>0</v>
      </c>
      <c r="G71" s="25">
        <f t="shared" si="18"/>
        <v>12981</v>
      </c>
      <c r="H71" s="71"/>
    </row>
    <row r="72" spans="1:10" ht="15.75" x14ac:dyDescent="0.25">
      <c r="A72" s="27" t="s">
        <v>366</v>
      </c>
      <c r="B72" s="20" t="s">
        <v>367</v>
      </c>
      <c r="C72" s="25">
        <f>C175</f>
        <v>1336</v>
      </c>
      <c r="D72" s="25">
        <f t="shared" ref="D72:G72" si="19">D175</f>
        <v>0</v>
      </c>
      <c r="E72" s="25">
        <f t="shared" si="19"/>
        <v>0</v>
      </c>
      <c r="F72" s="25">
        <f t="shared" si="19"/>
        <v>0</v>
      </c>
      <c r="G72" s="25">
        <f t="shared" si="19"/>
        <v>1336</v>
      </c>
      <c r="H72" s="71"/>
    </row>
    <row r="73" spans="1:10" ht="15.75" x14ac:dyDescent="0.25">
      <c r="A73" s="28" t="s">
        <v>166</v>
      </c>
      <c r="B73" s="20" t="s">
        <v>167</v>
      </c>
      <c r="C73" s="25">
        <f>+C81+C95+C99+C103+C108+C113+C117+C122+C127+C133+C138+C143+C147+C153+C159+C168+C173+C164+C85+C91</f>
        <v>1158</v>
      </c>
      <c r="D73" s="25">
        <f t="shared" ref="D73:G73" si="20">+D81+D95+D99+D103+D108+D113+D117+D122+D127+D133+D138+D143+D147+D153+D159+D168+D173+D164+D85+D91</f>
        <v>0</v>
      </c>
      <c r="E73" s="25">
        <f t="shared" si="20"/>
        <v>0</v>
      </c>
      <c r="F73" s="25">
        <f t="shared" si="20"/>
        <v>0</v>
      </c>
      <c r="G73" s="25">
        <f t="shared" si="20"/>
        <v>1158</v>
      </c>
      <c r="H73" s="71"/>
    </row>
    <row r="74" spans="1:10" ht="15.75" x14ac:dyDescent="0.25">
      <c r="A74" s="28" t="s">
        <v>178</v>
      </c>
      <c r="B74" s="20" t="s">
        <v>173</v>
      </c>
      <c r="C74" s="25">
        <f>C187+C154+C114+C128</f>
        <v>3034</v>
      </c>
      <c r="D74" s="25">
        <f t="shared" ref="D74:G74" si="21">D187+D154+D114+D128</f>
        <v>0</v>
      </c>
      <c r="E74" s="25">
        <f t="shared" si="21"/>
        <v>0</v>
      </c>
      <c r="F74" s="25">
        <f t="shared" si="21"/>
        <v>-685</v>
      </c>
      <c r="G74" s="25">
        <f>G187+G154+G114+G128</f>
        <v>2349</v>
      </c>
      <c r="H74" s="71"/>
    </row>
    <row r="75" spans="1:10" ht="15.75" x14ac:dyDescent="0.25">
      <c r="A75" s="50" t="s">
        <v>494</v>
      </c>
      <c r="B75" s="72" t="s">
        <v>499</v>
      </c>
      <c r="C75" s="57">
        <f>+C197</f>
        <v>7166</v>
      </c>
      <c r="D75" s="57">
        <f t="shared" ref="D75:G75" si="22">+D197</f>
        <v>0</v>
      </c>
      <c r="E75" s="57">
        <f t="shared" si="22"/>
        <v>0</v>
      </c>
      <c r="F75" s="57">
        <f t="shared" si="22"/>
        <v>0</v>
      </c>
      <c r="G75" s="57">
        <f t="shared" si="22"/>
        <v>7166</v>
      </c>
      <c r="H75" s="71"/>
    </row>
    <row r="76" spans="1:10" ht="15.75" x14ac:dyDescent="0.25">
      <c r="A76" s="50" t="s">
        <v>494</v>
      </c>
      <c r="B76" s="12" t="s">
        <v>512</v>
      </c>
      <c r="C76" s="100">
        <f>C200</f>
        <v>114</v>
      </c>
      <c r="D76" s="100">
        <f t="shared" ref="D76:F76" si="23">D200</f>
        <v>0</v>
      </c>
      <c r="E76" s="100">
        <f t="shared" si="23"/>
        <v>0</v>
      </c>
      <c r="F76" s="100">
        <f t="shared" si="23"/>
        <v>0</v>
      </c>
      <c r="G76" s="19">
        <f t="shared" si="6"/>
        <v>114</v>
      </c>
      <c r="H76" s="71"/>
    </row>
    <row r="77" spans="1:10" ht="18" customHeight="1" x14ac:dyDescent="0.25">
      <c r="A77" s="27" t="s">
        <v>22</v>
      </c>
      <c r="B77" s="20" t="s">
        <v>75</v>
      </c>
      <c r="C77" s="25">
        <f>C90+C96+C104+C109+C123+C144+C139+C129+C149+C160+C169+C203+C134+C165+C118+C86+C174</f>
        <v>1563</v>
      </c>
      <c r="D77" s="25">
        <f t="shared" ref="D77:G77" si="24">D90+D96+D104+D109+D123+D144+D139+D129+D149+D160+D169+D203+D134+D165+D118+D86+D174</f>
        <v>0</v>
      </c>
      <c r="E77" s="25">
        <f t="shared" si="24"/>
        <v>0</v>
      </c>
      <c r="F77" s="25">
        <f t="shared" si="24"/>
        <v>0</v>
      </c>
      <c r="G77" s="25">
        <f t="shared" si="24"/>
        <v>1563</v>
      </c>
      <c r="H77" s="71"/>
      <c r="J77" s="4"/>
    </row>
    <row r="78" spans="1:10" ht="15" customHeight="1" x14ac:dyDescent="0.25">
      <c r="A78" s="28" t="s">
        <v>23</v>
      </c>
      <c r="B78" s="17" t="s">
        <v>76</v>
      </c>
      <c r="C78" s="25">
        <f>+C80+C81+C79</f>
        <v>584</v>
      </c>
      <c r="D78" s="25">
        <f t="shared" ref="D78:G78" si="25">+D80+D81+D79</f>
        <v>0</v>
      </c>
      <c r="E78" s="25">
        <f t="shared" si="25"/>
        <v>0</v>
      </c>
      <c r="F78" s="25">
        <f t="shared" si="25"/>
        <v>0</v>
      </c>
      <c r="G78" s="25">
        <f t="shared" si="25"/>
        <v>584</v>
      </c>
      <c r="H78" s="71"/>
    </row>
    <row r="79" spans="1:10" ht="15" customHeight="1" x14ac:dyDescent="0.25">
      <c r="A79" s="34" t="s">
        <v>624</v>
      </c>
      <c r="B79" s="23" t="s">
        <v>623</v>
      </c>
      <c r="C79" s="30">
        <v>8</v>
      </c>
      <c r="D79" s="30"/>
      <c r="E79" s="30"/>
      <c r="F79" s="30"/>
      <c r="G79" s="24">
        <v>8</v>
      </c>
      <c r="H79" s="71"/>
    </row>
    <row r="80" spans="1:10" ht="18.75" customHeight="1" x14ac:dyDescent="0.25">
      <c r="A80" s="29" t="s">
        <v>21</v>
      </c>
      <c r="B80" s="23" t="s">
        <v>77</v>
      </c>
      <c r="C80" s="30">
        <v>576</v>
      </c>
      <c r="D80" s="19"/>
      <c r="E80" s="19"/>
      <c r="F80" s="24"/>
      <c r="G80" s="24">
        <f t="shared" si="6"/>
        <v>576</v>
      </c>
      <c r="H80" s="71"/>
    </row>
    <row r="81" spans="1:8" ht="20.25" customHeight="1" x14ac:dyDescent="0.25">
      <c r="A81" s="29" t="s">
        <v>166</v>
      </c>
      <c r="B81" s="23" t="s">
        <v>167</v>
      </c>
      <c r="C81" s="30">
        <v>0</v>
      </c>
      <c r="D81" s="19"/>
      <c r="E81" s="19"/>
      <c r="F81" s="19"/>
      <c r="G81" s="24">
        <f t="shared" si="6"/>
        <v>0</v>
      </c>
      <c r="H81" s="71"/>
    </row>
    <row r="82" spans="1:8" ht="19.5" customHeight="1" x14ac:dyDescent="0.25">
      <c r="A82" s="28" t="s">
        <v>24</v>
      </c>
      <c r="B82" s="17" t="s">
        <v>78</v>
      </c>
      <c r="C82" s="25">
        <f>+C84+C85+C86+C83</f>
        <v>360</v>
      </c>
      <c r="D82" s="25">
        <f t="shared" ref="D82:G82" si="26">+D84+D85+D86+D83</f>
        <v>0</v>
      </c>
      <c r="E82" s="25">
        <f t="shared" si="26"/>
        <v>0</v>
      </c>
      <c r="F82" s="25">
        <f t="shared" si="26"/>
        <v>0</v>
      </c>
      <c r="G82" s="25">
        <f t="shared" si="26"/>
        <v>360</v>
      </c>
      <c r="H82" s="71"/>
    </row>
    <row r="83" spans="1:8" ht="19.5" customHeight="1" x14ac:dyDescent="0.25">
      <c r="A83" s="34" t="s">
        <v>624</v>
      </c>
      <c r="B83" s="23" t="s">
        <v>623</v>
      </c>
      <c r="C83" s="30">
        <v>4</v>
      </c>
      <c r="D83" s="30"/>
      <c r="E83" s="30"/>
      <c r="F83" s="30"/>
      <c r="G83" s="30">
        <v>4</v>
      </c>
      <c r="H83" s="71"/>
    </row>
    <row r="84" spans="1:8" ht="18" customHeight="1" x14ac:dyDescent="0.25">
      <c r="A84" s="29" t="s">
        <v>21</v>
      </c>
      <c r="B84" s="23" t="s">
        <v>77</v>
      </c>
      <c r="C84" s="30">
        <v>300</v>
      </c>
      <c r="D84" s="24"/>
      <c r="E84" s="24"/>
      <c r="F84" s="24"/>
      <c r="G84" s="24">
        <f t="shared" si="6"/>
        <v>300</v>
      </c>
      <c r="H84" s="71"/>
    </row>
    <row r="85" spans="1:8" ht="18" customHeight="1" x14ac:dyDescent="0.25">
      <c r="A85" s="29" t="s">
        <v>166</v>
      </c>
      <c r="B85" s="23" t="s">
        <v>167</v>
      </c>
      <c r="C85" s="30">
        <v>52</v>
      </c>
      <c r="D85" s="24"/>
      <c r="E85" s="24"/>
      <c r="F85" s="24"/>
      <c r="G85" s="24">
        <f t="shared" si="6"/>
        <v>52</v>
      </c>
      <c r="H85" s="71"/>
    </row>
    <row r="86" spans="1:8" ht="18" customHeight="1" x14ac:dyDescent="0.25">
      <c r="A86" s="29" t="s">
        <v>137</v>
      </c>
      <c r="B86" s="23" t="s">
        <v>140</v>
      </c>
      <c r="C86" s="30">
        <v>4</v>
      </c>
      <c r="D86" s="30"/>
      <c r="E86" s="25"/>
      <c r="F86" s="25"/>
      <c r="G86" s="24">
        <f t="shared" si="6"/>
        <v>4</v>
      </c>
      <c r="H86" s="71"/>
    </row>
    <row r="87" spans="1:8" ht="20.25" customHeight="1" x14ac:dyDescent="0.25">
      <c r="A87" s="28" t="s">
        <v>25</v>
      </c>
      <c r="B87" s="17" t="s">
        <v>76</v>
      </c>
      <c r="C87" s="25">
        <f>C89+C90+C91+C88</f>
        <v>325</v>
      </c>
      <c r="D87" s="25">
        <f t="shared" ref="D87:G87" si="27">D89+D90+D91+D88</f>
        <v>0</v>
      </c>
      <c r="E87" s="25">
        <f t="shared" si="27"/>
        <v>0</v>
      </c>
      <c r="F87" s="25">
        <f t="shared" si="27"/>
        <v>0</v>
      </c>
      <c r="G87" s="25">
        <f t="shared" si="27"/>
        <v>325</v>
      </c>
      <c r="H87" s="71"/>
    </row>
    <row r="88" spans="1:8" ht="20.25" customHeight="1" x14ac:dyDescent="0.25">
      <c r="A88" s="34" t="s">
        <v>624</v>
      </c>
      <c r="B88" s="23" t="s">
        <v>623</v>
      </c>
      <c r="C88" s="30">
        <v>5</v>
      </c>
      <c r="D88" s="30"/>
      <c r="E88" s="30"/>
      <c r="F88" s="30"/>
      <c r="G88" s="30">
        <v>5</v>
      </c>
      <c r="H88" s="71"/>
    </row>
    <row r="89" spans="1:8" ht="18.75" customHeight="1" x14ac:dyDescent="0.25">
      <c r="A89" s="29" t="s">
        <v>21</v>
      </c>
      <c r="B89" s="23" t="s">
        <v>77</v>
      </c>
      <c r="C89" s="30">
        <v>320</v>
      </c>
      <c r="D89" s="19"/>
      <c r="E89" s="24"/>
      <c r="F89" s="24"/>
      <c r="G89" s="24">
        <f t="shared" si="6"/>
        <v>320</v>
      </c>
      <c r="H89" s="71"/>
    </row>
    <row r="90" spans="1:8" ht="18.75" customHeight="1" x14ac:dyDescent="0.25">
      <c r="A90" s="29" t="s">
        <v>137</v>
      </c>
      <c r="B90" s="23" t="s">
        <v>140</v>
      </c>
      <c r="C90" s="30">
        <v>0</v>
      </c>
      <c r="D90" s="19"/>
      <c r="E90" s="19"/>
      <c r="F90" s="19"/>
      <c r="G90" s="24">
        <f t="shared" si="6"/>
        <v>0</v>
      </c>
      <c r="H90" s="71"/>
    </row>
    <row r="91" spans="1:8" ht="18.75" customHeight="1" x14ac:dyDescent="0.25">
      <c r="A91" s="29" t="s">
        <v>166</v>
      </c>
      <c r="B91" s="23" t="s">
        <v>167</v>
      </c>
      <c r="C91" s="30">
        <v>0</v>
      </c>
      <c r="D91" s="19"/>
      <c r="E91" s="19"/>
      <c r="F91" s="19"/>
      <c r="G91" s="24">
        <f t="shared" si="6"/>
        <v>0</v>
      </c>
      <c r="H91" s="71"/>
    </row>
    <row r="92" spans="1:8" ht="17.25" customHeight="1" x14ac:dyDescent="0.25">
      <c r="A92" s="28" t="s">
        <v>26</v>
      </c>
      <c r="B92" s="17" t="s">
        <v>76</v>
      </c>
      <c r="C92" s="25">
        <f>+C94+C95+C96+C93</f>
        <v>282</v>
      </c>
      <c r="D92" s="25">
        <f t="shared" ref="D92:G92" si="28">+D94+D95+D96+D93</f>
        <v>0</v>
      </c>
      <c r="E92" s="25">
        <f t="shared" si="28"/>
        <v>0</v>
      </c>
      <c r="F92" s="25">
        <f t="shared" si="28"/>
        <v>0</v>
      </c>
      <c r="G92" s="25">
        <f t="shared" si="28"/>
        <v>282</v>
      </c>
      <c r="H92" s="71"/>
    </row>
    <row r="93" spans="1:8" ht="17.25" customHeight="1" x14ac:dyDescent="0.25">
      <c r="A93" s="34" t="s">
        <v>624</v>
      </c>
      <c r="B93" s="23" t="s">
        <v>623</v>
      </c>
      <c r="C93" s="30">
        <v>5</v>
      </c>
      <c r="D93" s="30"/>
      <c r="E93" s="30"/>
      <c r="F93" s="30"/>
      <c r="G93" s="30">
        <v>5</v>
      </c>
      <c r="H93" s="71"/>
    </row>
    <row r="94" spans="1:8" ht="21.75" customHeight="1" x14ac:dyDescent="0.25">
      <c r="A94" s="32" t="s">
        <v>324</v>
      </c>
      <c r="B94" s="23" t="s">
        <v>77</v>
      </c>
      <c r="C94" s="30">
        <v>271</v>
      </c>
      <c r="D94" s="24"/>
      <c r="E94" s="24"/>
      <c r="F94" s="24"/>
      <c r="G94" s="24">
        <f t="shared" si="6"/>
        <v>271</v>
      </c>
      <c r="H94" s="71"/>
    </row>
    <row r="95" spans="1:8" ht="21" customHeight="1" x14ac:dyDescent="0.25">
      <c r="A95" s="29" t="s">
        <v>166</v>
      </c>
      <c r="B95" s="23" t="s">
        <v>167</v>
      </c>
      <c r="C95" s="30">
        <v>6</v>
      </c>
      <c r="D95" s="24"/>
      <c r="E95" s="24"/>
      <c r="F95" s="19"/>
      <c r="G95" s="24">
        <f t="shared" si="6"/>
        <v>6</v>
      </c>
      <c r="H95" s="71"/>
    </row>
    <row r="96" spans="1:8" ht="21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6"/>
        <v>0</v>
      </c>
      <c r="H96" s="71"/>
    </row>
    <row r="97" spans="1:8" ht="18" customHeight="1" x14ac:dyDescent="0.25">
      <c r="A97" s="28" t="s">
        <v>27</v>
      </c>
      <c r="B97" s="17" t="s">
        <v>76</v>
      </c>
      <c r="C97" s="25">
        <f>+C98+C99</f>
        <v>652</v>
      </c>
      <c r="D97" s="25">
        <f t="shared" ref="D97:G97" si="29">+D98+D99</f>
        <v>0</v>
      </c>
      <c r="E97" s="25">
        <f t="shared" si="29"/>
        <v>0</v>
      </c>
      <c r="F97" s="25">
        <f t="shared" si="29"/>
        <v>0</v>
      </c>
      <c r="G97" s="25">
        <f t="shared" si="29"/>
        <v>652</v>
      </c>
      <c r="H97" s="71"/>
    </row>
    <row r="98" spans="1:8" ht="18.75" customHeight="1" x14ac:dyDescent="0.25">
      <c r="A98" s="29" t="s">
        <v>21</v>
      </c>
      <c r="B98" s="23" t="s">
        <v>77</v>
      </c>
      <c r="C98" s="30">
        <v>630</v>
      </c>
      <c r="D98" s="24"/>
      <c r="E98" s="24"/>
      <c r="F98" s="19"/>
      <c r="G98" s="24">
        <f t="shared" si="6"/>
        <v>630</v>
      </c>
      <c r="H98" s="71"/>
    </row>
    <row r="99" spans="1:8" ht="17.25" customHeight="1" x14ac:dyDescent="0.25">
      <c r="A99" s="29" t="s">
        <v>166</v>
      </c>
      <c r="B99" s="23" t="s">
        <v>167</v>
      </c>
      <c r="C99" s="30">
        <v>22</v>
      </c>
      <c r="D99" s="24"/>
      <c r="E99" s="19"/>
      <c r="F99" s="19"/>
      <c r="G99" s="24">
        <f t="shared" si="6"/>
        <v>22</v>
      </c>
      <c r="H99" s="71"/>
    </row>
    <row r="100" spans="1:8" ht="18" customHeight="1" x14ac:dyDescent="0.25">
      <c r="A100" s="28" t="s">
        <v>28</v>
      </c>
      <c r="B100" s="31" t="s">
        <v>79</v>
      </c>
      <c r="C100" s="25">
        <f>+C102+C103+C104+C101</f>
        <v>998</v>
      </c>
      <c r="D100" s="25">
        <f t="shared" ref="D100:G100" si="30">+D102+D103+D104+D101</f>
        <v>0</v>
      </c>
      <c r="E100" s="25">
        <f t="shared" si="30"/>
        <v>0</v>
      </c>
      <c r="F100" s="25">
        <f t="shared" si="30"/>
        <v>0</v>
      </c>
      <c r="G100" s="25">
        <f t="shared" si="30"/>
        <v>998</v>
      </c>
      <c r="H100" s="71"/>
    </row>
    <row r="101" spans="1:8" ht="18" customHeight="1" x14ac:dyDescent="0.25">
      <c r="A101" s="34" t="s">
        <v>624</v>
      </c>
      <c r="B101" s="23" t="s">
        <v>623</v>
      </c>
      <c r="C101" s="30">
        <v>8</v>
      </c>
      <c r="D101" s="30"/>
      <c r="E101" s="30"/>
      <c r="F101" s="30"/>
      <c r="G101" s="30">
        <v>8</v>
      </c>
      <c r="H101" s="71"/>
    </row>
    <row r="102" spans="1:8" ht="17.25" customHeight="1" x14ac:dyDescent="0.25">
      <c r="A102" s="32" t="s">
        <v>324</v>
      </c>
      <c r="B102" s="23" t="s">
        <v>77</v>
      </c>
      <c r="C102" s="30">
        <v>755</v>
      </c>
      <c r="D102" s="24"/>
      <c r="E102" s="24"/>
      <c r="F102" s="24"/>
      <c r="G102" s="24">
        <f t="shared" si="6"/>
        <v>755</v>
      </c>
      <c r="H102" s="71"/>
    </row>
    <row r="103" spans="1:8" ht="18" customHeight="1" x14ac:dyDescent="0.25">
      <c r="A103" s="29" t="s">
        <v>166</v>
      </c>
      <c r="B103" s="23" t="s">
        <v>167</v>
      </c>
      <c r="C103" s="30">
        <v>235</v>
      </c>
      <c r="D103" s="24"/>
      <c r="E103" s="24"/>
      <c r="F103" s="24"/>
      <c r="G103" s="24">
        <f t="shared" si="6"/>
        <v>235</v>
      </c>
      <c r="H103" s="71"/>
    </row>
    <row r="104" spans="1:8" ht="19.5" customHeight="1" x14ac:dyDescent="0.25">
      <c r="A104" s="29" t="s">
        <v>137</v>
      </c>
      <c r="B104" s="23" t="s">
        <v>140</v>
      </c>
      <c r="C104" s="30">
        <v>0</v>
      </c>
      <c r="D104" s="19"/>
      <c r="E104" s="19"/>
      <c r="F104" s="19"/>
      <c r="G104" s="24">
        <f t="shared" si="6"/>
        <v>0</v>
      </c>
      <c r="H104" s="71"/>
    </row>
    <row r="105" spans="1:8" ht="16.5" customHeight="1" x14ac:dyDescent="0.25">
      <c r="A105" s="28" t="s">
        <v>35</v>
      </c>
      <c r="B105" s="17" t="s">
        <v>79</v>
      </c>
      <c r="C105" s="25">
        <f>+C107+C108+C109+C106</f>
        <v>582</v>
      </c>
      <c r="D105" s="25">
        <f t="shared" ref="D105:G105" si="31">+D107+D108+D109+D106</f>
        <v>0</v>
      </c>
      <c r="E105" s="25">
        <f t="shared" si="31"/>
        <v>0</v>
      </c>
      <c r="F105" s="25">
        <f t="shared" si="31"/>
        <v>0</v>
      </c>
      <c r="G105" s="25">
        <f t="shared" si="31"/>
        <v>582</v>
      </c>
      <c r="H105" s="71"/>
    </row>
    <row r="106" spans="1:8" ht="16.5" customHeight="1" x14ac:dyDescent="0.25">
      <c r="A106" s="34" t="s">
        <v>624</v>
      </c>
      <c r="B106" s="23" t="s">
        <v>623</v>
      </c>
      <c r="C106" s="30">
        <v>3</v>
      </c>
      <c r="D106" s="30"/>
      <c r="E106" s="30"/>
      <c r="F106" s="30"/>
      <c r="G106" s="30">
        <v>3</v>
      </c>
      <c r="H106" s="71"/>
    </row>
    <row r="107" spans="1:8" ht="17.25" customHeight="1" x14ac:dyDescent="0.25">
      <c r="A107" s="29" t="s">
        <v>21</v>
      </c>
      <c r="B107" s="23" t="s">
        <v>77</v>
      </c>
      <c r="C107" s="30">
        <v>531</v>
      </c>
      <c r="D107" s="19"/>
      <c r="E107" s="19"/>
      <c r="F107" s="19"/>
      <c r="G107" s="24">
        <f t="shared" si="6"/>
        <v>531</v>
      </c>
      <c r="H107" s="71"/>
    </row>
    <row r="108" spans="1:8" ht="21" customHeight="1" x14ac:dyDescent="0.25">
      <c r="A108" s="29" t="s">
        <v>166</v>
      </c>
      <c r="B108" s="23" t="s">
        <v>279</v>
      </c>
      <c r="C108" s="30">
        <v>48</v>
      </c>
      <c r="D108" s="24"/>
      <c r="E108" s="24"/>
      <c r="F108" s="24"/>
      <c r="G108" s="24">
        <f t="shared" si="6"/>
        <v>48</v>
      </c>
      <c r="H108" s="71"/>
    </row>
    <row r="109" spans="1:8" ht="18.75" customHeight="1" x14ac:dyDescent="0.25">
      <c r="A109" s="29" t="s">
        <v>137</v>
      </c>
      <c r="B109" s="23" t="s">
        <v>140</v>
      </c>
      <c r="C109" s="30">
        <v>0</v>
      </c>
      <c r="D109" s="19"/>
      <c r="E109" s="19"/>
      <c r="F109" s="19"/>
      <c r="G109" s="24">
        <f t="shared" si="6"/>
        <v>0</v>
      </c>
      <c r="H109" s="71"/>
    </row>
    <row r="110" spans="1:8" ht="17.25" customHeight="1" x14ac:dyDescent="0.25">
      <c r="A110" s="28" t="s">
        <v>36</v>
      </c>
      <c r="B110" s="17" t="s">
        <v>79</v>
      </c>
      <c r="C110" s="25">
        <f>+C112+C113+C114+C111</f>
        <v>580</v>
      </c>
      <c r="D110" s="25">
        <f t="shared" ref="D110:G110" si="32">+D112+D113+D114+D111</f>
        <v>0</v>
      </c>
      <c r="E110" s="25">
        <f t="shared" si="32"/>
        <v>0</v>
      </c>
      <c r="F110" s="25">
        <f t="shared" si="32"/>
        <v>0</v>
      </c>
      <c r="G110" s="25">
        <f t="shared" si="32"/>
        <v>580</v>
      </c>
      <c r="H110" s="71"/>
    </row>
    <row r="111" spans="1:8" ht="17.25" customHeight="1" x14ac:dyDescent="0.25">
      <c r="A111" s="34" t="s">
        <v>624</v>
      </c>
      <c r="B111" s="23" t="s">
        <v>623</v>
      </c>
      <c r="C111" s="30">
        <v>5</v>
      </c>
      <c r="D111" s="30"/>
      <c r="E111" s="30"/>
      <c r="F111" s="30"/>
      <c r="G111" s="30">
        <v>5</v>
      </c>
      <c r="H111" s="71"/>
    </row>
    <row r="112" spans="1:8" ht="15" customHeight="1" x14ac:dyDescent="0.25">
      <c r="A112" s="29" t="s">
        <v>21</v>
      </c>
      <c r="B112" s="23" t="s">
        <v>77</v>
      </c>
      <c r="C112" s="30">
        <v>519</v>
      </c>
      <c r="D112" s="24"/>
      <c r="E112" s="24"/>
      <c r="F112" s="24"/>
      <c r="G112" s="24">
        <f t="shared" si="6"/>
        <v>519</v>
      </c>
      <c r="H112" s="71"/>
    </row>
    <row r="113" spans="1:8" ht="16.5" customHeight="1" x14ac:dyDescent="0.25">
      <c r="A113" s="29" t="s">
        <v>166</v>
      </c>
      <c r="B113" s="23" t="s">
        <v>167</v>
      </c>
      <c r="C113" s="30">
        <v>56</v>
      </c>
      <c r="D113" s="24"/>
      <c r="E113" s="24"/>
      <c r="F113" s="24"/>
      <c r="G113" s="24">
        <f t="shared" si="6"/>
        <v>56</v>
      </c>
      <c r="H113" s="71"/>
    </row>
    <row r="114" spans="1:8" ht="16.5" customHeight="1" x14ac:dyDescent="0.25">
      <c r="A114" s="29" t="s">
        <v>297</v>
      </c>
      <c r="B114" s="33" t="s">
        <v>286</v>
      </c>
      <c r="C114" s="30">
        <v>0</v>
      </c>
      <c r="D114" s="24"/>
      <c r="E114" s="24"/>
      <c r="F114" s="19"/>
      <c r="G114" s="24">
        <f t="shared" si="6"/>
        <v>0</v>
      </c>
      <c r="H114" s="71"/>
    </row>
    <row r="115" spans="1:8" ht="23.25" customHeight="1" x14ac:dyDescent="0.25">
      <c r="A115" s="28" t="s">
        <v>37</v>
      </c>
      <c r="B115" s="17" t="s">
        <v>76</v>
      </c>
      <c r="C115" s="25">
        <f>+C116+C117+C118</f>
        <v>507</v>
      </c>
      <c r="D115" s="25">
        <f t="shared" ref="D115:G115" si="33">+D116+D117+D118</f>
        <v>0</v>
      </c>
      <c r="E115" s="25">
        <f t="shared" si="33"/>
        <v>0</v>
      </c>
      <c r="F115" s="25">
        <f t="shared" si="33"/>
        <v>0</v>
      </c>
      <c r="G115" s="25">
        <f t="shared" si="33"/>
        <v>507</v>
      </c>
      <c r="H115" s="71"/>
    </row>
    <row r="116" spans="1:8" ht="21.75" customHeight="1" x14ac:dyDescent="0.25">
      <c r="A116" s="29" t="s">
        <v>21</v>
      </c>
      <c r="B116" s="23" t="s">
        <v>77</v>
      </c>
      <c r="C116" s="30">
        <v>314</v>
      </c>
      <c r="D116" s="24"/>
      <c r="E116" s="24"/>
      <c r="F116" s="24"/>
      <c r="G116" s="24">
        <f t="shared" ref="G116:G186" si="34">+C116+D116+E116+F116</f>
        <v>314</v>
      </c>
      <c r="H116" s="71"/>
    </row>
    <row r="117" spans="1:8" ht="20.25" customHeight="1" x14ac:dyDescent="0.25">
      <c r="A117" s="29" t="s">
        <v>166</v>
      </c>
      <c r="B117" s="23" t="s">
        <v>167</v>
      </c>
      <c r="C117" s="30">
        <v>16</v>
      </c>
      <c r="D117" s="19"/>
      <c r="E117" s="19"/>
      <c r="F117" s="19"/>
      <c r="G117" s="24">
        <f t="shared" si="34"/>
        <v>16</v>
      </c>
      <c r="H117" s="71"/>
    </row>
    <row r="118" spans="1:8" ht="20.25" customHeight="1" x14ac:dyDescent="0.25">
      <c r="A118" s="29" t="s">
        <v>13</v>
      </c>
      <c r="B118" s="23" t="s">
        <v>140</v>
      </c>
      <c r="C118" s="30">
        <v>177</v>
      </c>
      <c r="D118" s="30"/>
      <c r="E118" s="30"/>
      <c r="F118" s="25"/>
      <c r="G118" s="24">
        <f t="shared" si="34"/>
        <v>177</v>
      </c>
      <c r="H118" s="71"/>
    </row>
    <row r="119" spans="1:8" ht="22.5" customHeight="1" x14ac:dyDescent="0.25">
      <c r="A119" s="28" t="s">
        <v>38</v>
      </c>
      <c r="B119" s="17" t="s">
        <v>79</v>
      </c>
      <c r="C119" s="25">
        <f>+C121+C122+C123+C120</f>
        <v>440</v>
      </c>
      <c r="D119" s="25">
        <f t="shared" ref="D119:G119" si="35">+D121+D122+D123+D120</f>
        <v>0</v>
      </c>
      <c r="E119" s="25">
        <f t="shared" si="35"/>
        <v>0</v>
      </c>
      <c r="F119" s="25">
        <f t="shared" si="35"/>
        <v>0</v>
      </c>
      <c r="G119" s="25">
        <f t="shared" si="35"/>
        <v>440</v>
      </c>
      <c r="H119" s="71"/>
    </row>
    <row r="120" spans="1:8" ht="22.5" customHeight="1" x14ac:dyDescent="0.25">
      <c r="A120" s="34" t="s">
        <v>624</v>
      </c>
      <c r="B120" s="23" t="s">
        <v>623</v>
      </c>
      <c r="C120" s="30">
        <v>14</v>
      </c>
      <c r="D120" s="25"/>
      <c r="E120" s="25"/>
      <c r="F120" s="30"/>
      <c r="G120" s="30">
        <v>14</v>
      </c>
      <c r="H120" s="71"/>
    </row>
    <row r="121" spans="1:8" ht="16.5" customHeight="1" x14ac:dyDescent="0.25">
      <c r="A121" s="29" t="s">
        <v>29</v>
      </c>
      <c r="B121" s="23" t="s">
        <v>77</v>
      </c>
      <c r="C121" s="30">
        <v>362</v>
      </c>
      <c r="D121" s="24"/>
      <c r="E121" s="24"/>
      <c r="F121" s="24"/>
      <c r="G121" s="24">
        <f t="shared" si="34"/>
        <v>362</v>
      </c>
      <c r="H121" s="71"/>
    </row>
    <row r="122" spans="1:8" ht="20.25" customHeight="1" x14ac:dyDescent="0.25">
      <c r="A122" s="29" t="s">
        <v>166</v>
      </c>
      <c r="B122" s="23" t="s">
        <v>167</v>
      </c>
      <c r="C122" s="30">
        <v>64</v>
      </c>
      <c r="D122" s="24"/>
      <c r="E122" s="24"/>
      <c r="F122" s="24"/>
      <c r="G122" s="24">
        <f t="shared" si="34"/>
        <v>64</v>
      </c>
      <c r="H122" s="71"/>
    </row>
    <row r="123" spans="1:8" ht="19.5" customHeight="1" x14ac:dyDescent="0.25">
      <c r="A123" s="29" t="s">
        <v>13</v>
      </c>
      <c r="B123" s="23" t="s">
        <v>140</v>
      </c>
      <c r="C123" s="30">
        <v>0</v>
      </c>
      <c r="D123" s="19"/>
      <c r="E123" s="19"/>
      <c r="F123" s="19"/>
      <c r="G123" s="24">
        <f t="shared" si="34"/>
        <v>0</v>
      </c>
      <c r="H123" s="71"/>
    </row>
    <row r="124" spans="1:8" ht="21.75" customHeight="1" x14ac:dyDescent="0.25">
      <c r="A124" s="28" t="s">
        <v>39</v>
      </c>
      <c r="B124" s="17" t="s">
        <v>79</v>
      </c>
      <c r="C124" s="25">
        <f>+C126+C127+C129+C128+C125</f>
        <v>706</v>
      </c>
      <c r="D124" s="25">
        <f t="shared" ref="D124:G124" si="36">+D126+D127+D129+D128+D125</f>
        <v>0</v>
      </c>
      <c r="E124" s="25">
        <f t="shared" si="36"/>
        <v>0</v>
      </c>
      <c r="F124" s="25">
        <f t="shared" si="36"/>
        <v>0</v>
      </c>
      <c r="G124" s="25">
        <f t="shared" si="36"/>
        <v>706</v>
      </c>
      <c r="H124" s="71"/>
    </row>
    <row r="125" spans="1:8" ht="21.75" customHeight="1" x14ac:dyDescent="0.25">
      <c r="A125" s="34" t="s">
        <v>624</v>
      </c>
      <c r="B125" s="23" t="s">
        <v>623</v>
      </c>
      <c r="C125" s="30">
        <v>1</v>
      </c>
      <c r="D125" s="30"/>
      <c r="E125" s="30"/>
      <c r="F125" s="30"/>
      <c r="G125" s="30">
        <v>1</v>
      </c>
      <c r="H125" s="71"/>
    </row>
    <row r="126" spans="1:8" ht="20.25" customHeight="1" x14ac:dyDescent="0.25">
      <c r="A126" s="29" t="s">
        <v>206</v>
      </c>
      <c r="B126" s="23" t="s">
        <v>77</v>
      </c>
      <c r="C126" s="30">
        <v>663</v>
      </c>
      <c r="D126" s="24"/>
      <c r="E126" s="24"/>
      <c r="F126" s="24"/>
      <c r="G126" s="24">
        <f t="shared" si="34"/>
        <v>663</v>
      </c>
      <c r="H126" s="71"/>
    </row>
    <row r="127" spans="1:8" ht="24.75" customHeight="1" x14ac:dyDescent="0.25">
      <c r="A127" s="29" t="s">
        <v>166</v>
      </c>
      <c r="B127" s="23" t="s">
        <v>167</v>
      </c>
      <c r="C127" s="30">
        <v>42</v>
      </c>
      <c r="D127" s="24"/>
      <c r="E127" s="24"/>
      <c r="F127" s="24"/>
      <c r="G127" s="24">
        <f t="shared" si="34"/>
        <v>42</v>
      </c>
      <c r="H127" s="71"/>
    </row>
    <row r="128" spans="1:8" ht="24.75" customHeight="1" x14ac:dyDescent="0.25">
      <c r="A128" s="29" t="s">
        <v>178</v>
      </c>
      <c r="B128" s="23" t="s">
        <v>315</v>
      </c>
      <c r="C128" s="30">
        <v>0</v>
      </c>
      <c r="D128" s="19"/>
      <c r="E128" s="19"/>
      <c r="F128" s="19"/>
      <c r="G128" s="24">
        <f t="shared" si="34"/>
        <v>0</v>
      </c>
      <c r="H128" s="71"/>
    </row>
    <row r="129" spans="1:8" ht="21.75" customHeight="1" x14ac:dyDescent="0.25">
      <c r="A129" s="29" t="s">
        <v>13</v>
      </c>
      <c r="B129" s="23" t="s">
        <v>140</v>
      </c>
      <c r="C129" s="30">
        <v>0</v>
      </c>
      <c r="D129" s="19"/>
      <c r="E129" s="19"/>
      <c r="F129" s="19"/>
      <c r="G129" s="24">
        <f t="shared" si="34"/>
        <v>0</v>
      </c>
      <c r="H129" s="71"/>
    </row>
    <row r="130" spans="1:8" ht="18.75" customHeight="1" x14ac:dyDescent="0.25">
      <c r="A130" s="28" t="s">
        <v>40</v>
      </c>
      <c r="B130" s="17" t="s">
        <v>79</v>
      </c>
      <c r="C130" s="25">
        <f>+C132+C133+C134+C131</f>
        <v>1406</v>
      </c>
      <c r="D130" s="25">
        <f t="shared" ref="D130:G130" si="37">+D132+D133+D134+D131</f>
        <v>0</v>
      </c>
      <c r="E130" s="25">
        <f t="shared" si="37"/>
        <v>0</v>
      </c>
      <c r="F130" s="25">
        <f t="shared" si="37"/>
        <v>0</v>
      </c>
      <c r="G130" s="25">
        <f t="shared" si="37"/>
        <v>1406</v>
      </c>
      <c r="H130" s="71"/>
    </row>
    <row r="131" spans="1:8" ht="18.75" customHeight="1" x14ac:dyDescent="0.25">
      <c r="A131" s="34" t="s">
        <v>624</v>
      </c>
      <c r="B131" s="23" t="s">
        <v>623</v>
      </c>
      <c r="C131" s="30">
        <v>3</v>
      </c>
      <c r="D131" s="30"/>
      <c r="E131" s="30"/>
      <c r="F131" s="30"/>
      <c r="G131" s="30">
        <v>3</v>
      </c>
      <c r="H131" s="71"/>
    </row>
    <row r="132" spans="1:8" ht="19.5" customHeight="1" x14ac:dyDescent="0.25">
      <c r="A132" s="29" t="s">
        <v>29</v>
      </c>
      <c r="B132" s="23" t="s">
        <v>77</v>
      </c>
      <c r="C132" s="30">
        <v>1163</v>
      </c>
      <c r="D132" s="24"/>
      <c r="E132" s="24"/>
      <c r="F132" s="24"/>
      <c r="G132" s="24">
        <f t="shared" si="34"/>
        <v>1163</v>
      </c>
      <c r="H132" s="71"/>
    </row>
    <row r="133" spans="1:8" ht="18.75" customHeight="1" x14ac:dyDescent="0.25">
      <c r="A133" s="29" t="s">
        <v>166</v>
      </c>
      <c r="B133" s="23" t="s">
        <v>167</v>
      </c>
      <c r="C133" s="30">
        <v>200</v>
      </c>
      <c r="D133" s="24"/>
      <c r="E133" s="24"/>
      <c r="F133" s="24"/>
      <c r="G133" s="24">
        <f t="shared" si="34"/>
        <v>200</v>
      </c>
      <c r="H133" s="71"/>
    </row>
    <row r="134" spans="1:8" ht="18.75" customHeight="1" x14ac:dyDescent="0.25">
      <c r="A134" s="29" t="s">
        <v>13</v>
      </c>
      <c r="B134" s="33" t="s">
        <v>522</v>
      </c>
      <c r="C134" s="30">
        <v>40</v>
      </c>
      <c r="D134" s="24"/>
      <c r="E134" s="24"/>
      <c r="F134" s="19"/>
      <c r="G134" s="24">
        <f t="shared" si="34"/>
        <v>40</v>
      </c>
      <c r="H134" s="71"/>
    </row>
    <row r="135" spans="1:8" ht="16.5" customHeight="1" x14ac:dyDescent="0.25">
      <c r="A135" s="28" t="s">
        <v>299</v>
      </c>
      <c r="B135" s="17" t="s">
        <v>41</v>
      </c>
      <c r="C135" s="25">
        <f>+C137+C138+C139+C136</f>
        <v>1346</v>
      </c>
      <c r="D135" s="25">
        <f t="shared" ref="D135:G135" si="38">+D137+D138+D139+D136</f>
        <v>0</v>
      </c>
      <c r="E135" s="25">
        <f t="shared" si="38"/>
        <v>0</v>
      </c>
      <c r="F135" s="25">
        <f t="shared" si="38"/>
        <v>0</v>
      </c>
      <c r="G135" s="25">
        <f t="shared" si="38"/>
        <v>1346</v>
      </c>
      <c r="H135" s="71"/>
    </row>
    <row r="136" spans="1:8" ht="16.5" customHeight="1" x14ac:dyDescent="0.25">
      <c r="A136" s="34" t="s">
        <v>624</v>
      </c>
      <c r="B136" s="23" t="s">
        <v>623</v>
      </c>
      <c r="C136" s="30">
        <v>16</v>
      </c>
      <c r="D136" s="30"/>
      <c r="E136" s="30"/>
      <c r="F136" s="30"/>
      <c r="G136" s="30">
        <v>16</v>
      </c>
      <c r="H136" s="71"/>
    </row>
    <row r="137" spans="1:8" ht="18" customHeight="1" x14ac:dyDescent="0.25">
      <c r="A137" s="29" t="s">
        <v>29</v>
      </c>
      <c r="B137" s="23" t="s">
        <v>77</v>
      </c>
      <c r="C137" s="30">
        <v>1005</v>
      </c>
      <c r="D137" s="24"/>
      <c r="E137" s="24"/>
      <c r="F137" s="24"/>
      <c r="G137" s="24">
        <f t="shared" si="34"/>
        <v>1005</v>
      </c>
      <c r="H137" s="71"/>
    </row>
    <row r="138" spans="1:8" ht="17.25" customHeight="1" x14ac:dyDescent="0.25">
      <c r="A138" s="29" t="s">
        <v>166</v>
      </c>
      <c r="B138" s="23" t="s">
        <v>167</v>
      </c>
      <c r="C138" s="30">
        <v>116</v>
      </c>
      <c r="D138" s="24"/>
      <c r="E138" s="24"/>
      <c r="F138" s="19"/>
      <c r="G138" s="24">
        <f t="shared" si="34"/>
        <v>116</v>
      </c>
      <c r="H138" s="71"/>
    </row>
    <row r="139" spans="1:8" ht="17.25" customHeight="1" x14ac:dyDescent="0.25">
      <c r="A139" s="29" t="s">
        <v>13</v>
      </c>
      <c r="B139" s="23" t="s">
        <v>140</v>
      </c>
      <c r="C139" s="30">
        <v>209</v>
      </c>
      <c r="D139" s="24"/>
      <c r="E139" s="24"/>
      <c r="F139" s="19"/>
      <c r="G139" s="24">
        <f t="shared" si="34"/>
        <v>209</v>
      </c>
      <c r="H139" s="71"/>
    </row>
    <row r="140" spans="1:8" ht="18.75" customHeight="1" x14ac:dyDescent="0.25">
      <c r="A140" s="28" t="s">
        <v>244</v>
      </c>
      <c r="B140" s="17" t="s">
        <v>81</v>
      </c>
      <c r="C140" s="25">
        <f>+C142+C143+C144+C141</f>
        <v>1148</v>
      </c>
      <c r="D140" s="25">
        <f t="shared" ref="D140:G140" si="39">+D142+D143+D144+D141</f>
        <v>0</v>
      </c>
      <c r="E140" s="25">
        <f t="shared" si="39"/>
        <v>0</v>
      </c>
      <c r="F140" s="25">
        <f t="shared" si="39"/>
        <v>0</v>
      </c>
      <c r="G140" s="25">
        <f t="shared" si="39"/>
        <v>1148</v>
      </c>
      <c r="H140" s="71"/>
    </row>
    <row r="141" spans="1:8" ht="18.75" customHeight="1" x14ac:dyDescent="0.25">
      <c r="A141" s="34" t="s">
        <v>624</v>
      </c>
      <c r="B141" s="23" t="s">
        <v>623</v>
      </c>
      <c r="C141" s="30">
        <v>23</v>
      </c>
      <c r="D141" s="30"/>
      <c r="E141" s="30"/>
      <c r="F141" s="30"/>
      <c r="G141" s="30">
        <v>23</v>
      </c>
      <c r="H141" s="71"/>
    </row>
    <row r="142" spans="1:8" ht="16.5" customHeight="1" x14ac:dyDescent="0.25">
      <c r="A142" s="29" t="s">
        <v>21</v>
      </c>
      <c r="B142" s="23" t="s">
        <v>77</v>
      </c>
      <c r="C142" s="30">
        <v>918</v>
      </c>
      <c r="D142" s="24"/>
      <c r="E142" s="24"/>
      <c r="F142" s="24"/>
      <c r="G142" s="24">
        <f t="shared" si="34"/>
        <v>918</v>
      </c>
      <c r="H142" s="71"/>
    </row>
    <row r="143" spans="1:8" ht="18" customHeight="1" x14ac:dyDescent="0.25">
      <c r="A143" s="29" t="s">
        <v>166</v>
      </c>
      <c r="B143" s="23" t="s">
        <v>167</v>
      </c>
      <c r="C143" s="30">
        <v>14</v>
      </c>
      <c r="D143" s="24"/>
      <c r="E143" s="24"/>
      <c r="F143" s="19"/>
      <c r="G143" s="24">
        <f t="shared" si="34"/>
        <v>14</v>
      </c>
      <c r="H143" s="71"/>
    </row>
    <row r="144" spans="1:8" ht="18.75" customHeight="1" x14ac:dyDescent="0.25">
      <c r="A144" s="29" t="s">
        <v>13</v>
      </c>
      <c r="B144" s="23" t="s">
        <v>140</v>
      </c>
      <c r="C144" s="30">
        <v>193</v>
      </c>
      <c r="D144" s="24"/>
      <c r="E144" s="24"/>
      <c r="F144" s="19"/>
      <c r="G144" s="24">
        <f t="shared" si="34"/>
        <v>193</v>
      </c>
      <c r="H144" s="71"/>
    </row>
    <row r="145" spans="1:8" ht="19.5" customHeight="1" x14ac:dyDescent="0.25">
      <c r="A145" s="28" t="s">
        <v>30</v>
      </c>
      <c r="B145" s="17" t="s">
        <v>41</v>
      </c>
      <c r="C145" s="25">
        <f>+C146+C147+C148+C149</f>
        <v>1257</v>
      </c>
      <c r="D145" s="25">
        <f t="shared" ref="D145:F145" si="40">+D146+D147+D148+D149</f>
        <v>0</v>
      </c>
      <c r="E145" s="25">
        <f t="shared" si="40"/>
        <v>0</v>
      </c>
      <c r="F145" s="25">
        <f t="shared" si="40"/>
        <v>0</v>
      </c>
      <c r="G145" s="19">
        <f t="shared" si="34"/>
        <v>1257</v>
      </c>
      <c r="H145" s="71"/>
    </row>
    <row r="146" spans="1:8" ht="21" customHeight="1" x14ac:dyDescent="0.25">
      <c r="A146" s="29" t="s">
        <v>21</v>
      </c>
      <c r="B146" s="23" t="s">
        <v>77</v>
      </c>
      <c r="C146" s="30">
        <v>1221</v>
      </c>
      <c r="D146" s="24"/>
      <c r="E146" s="24"/>
      <c r="F146" s="19"/>
      <c r="G146" s="24">
        <f t="shared" si="34"/>
        <v>1221</v>
      </c>
      <c r="H146" s="71"/>
    </row>
    <row r="147" spans="1:8" ht="18" customHeight="1" x14ac:dyDescent="0.25">
      <c r="A147" s="29" t="s">
        <v>166</v>
      </c>
      <c r="B147" s="23" t="s">
        <v>167</v>
      </c>
      <c r="C147" s="30">
        <v>36</v>
      </c>
      <c r="D147" s="24"/>
      <c r="E147" s="24"/>
      <c r="F147" s="24"/>
      <c r="G147" s="24">
        <f t="shared" si="34"/>
        <v>36</v>
      </c>
      <c r="H147" s="71"/>
    </row>
    <row r="148" spans="1:8" ht="18.75" customHeight="1" x14ac:dyDescent="0.25">
      <c r="A148" s="34" t="s">
        <v>154</v>
      </c>
      <c r="B148" s="33" t="s">
        <v>155</v>
      </c>
      <c r="C148" s="30">
        <v>0</v>
      </c>
      <c r="D148" s="24"/>
      <c r="E148" s="24"/>
      <c r="F148" s="24"/>
      <c r="G148" s="24">
        <f t="shared" si="34"/>
        <v>0</v>
      </c>
      <c r="H148" s="71"/>
    </row>
    <row r="149" spans="1:8" ht="18.75" customHeight="1" x14ac:dyDescent="0.25">
      <c r="A149" s="29" t="s">
        <v>13</v>
      </c>
      <c r="B149" s="23" t="s">
        <v>140</v>
      </c>
      <c r="C149" s="30">
        <v>0</v>
      </c>
      <c r="D149" s="19"/>
      <c r="E149" s="19"/>
      <c r="F149" s="19"/>
      <c r="G149" s="24">
        <f t="shared" si="34"/>
        <v>0</v>
      </c>
      <c r="H149" s="71"/>
    </row>
    <row r="150" spans="1:8" ht="19.5" customHeight="1" x14ac:dyDescent="0.25">
      <c r="A150" s="28" t="s">
        <v>42</v>
      </c>
      <c r="B150" s="17" t="s">
        <v>81</v>
      </c>
      <c r="C150" s="25">
        <f>+C152+C153+C155+C154+C151</f>
        <v>667</v>
      </c>
      <c r="D150" s="25">
        <f t="shared" ref="D150:G150" si="41">+D152+D153+D155+D154+D151</f>
        <v>0</v>
      </c>
      <c r="E150" s="25">
        <f t="shared" si="41"/>
        <v>0</v>
      </c>
      <c r="F150" s="25">
        <f t="shared" si="41"/>
        <v>0</v>
      </c>
      <c r="G150" s="25">
        <f t="shared" si="41"/>
        <v>667</v>
      </c>
      <c r="H150" s="71"/>
    </row>
    <row r="151" spans="1:8" ht="19.5" customHeight="1" x14ac:dyDescent="0.25">
      <c r="A151" s="34" t="s">
        <v>624</v>
      </c>
      <c r="B151" s="23" t="s">
        <v>623</v>
      </c>
      <c r="C151" s="30">
        <v>33</v>
      </c>
      <c r="D151" s="30"/>
      <c r="E151" s="30"/>
      <c r="F151" s="30"/>
      <c r="G151" s="30">
        <v>33</v>
      </c>
      <c r="H151" s="71"/>
    </row>
    <row r="152" spans="1:8" ht="17.25" customHeight="1" x14ac:dyDescent="0.25">
      <c r="A152" s="29" t="s">
        <v>29</v>
      </c>
      <c r="B152" s="23" t="s">
        <v>77</v>
      </c>
      <c r="C152" s="30">
        <v>567</v>
      </c>
      <c r="D152" s="24"/>
      <c r="E152" s="24"/>
      <c r="F152" s="24"/>
      <c r="G152" s="24">
        <f t="shared" si="34"/>
        <v>567</v>
      </c>
      <c r="H152" s="71"/>
    </row>
    <row r="153" spans="1:8" ht="18.75" customHeight="1" x14ac:dyDescent="0.25">
      <c r="A153" s="29" t="s">
        <v>166</v>
      </c>
      <c r="B153" s="23" t="s">
        <v>167</v>
      </c>
      <c r="C153" s="30">
        <v>67</v>
      </c>
      <c r="D153" s="24"/>
      <c r="E153" s="24"/>
      <c r="F153" s="24"/>
      <c r="G153" s="24">
        <f t="shared" si="34"/>
        <v>67</v>
      </c>
      <c r="H153" s="71"/>
    </row>
    <row r="154" spans="1:8" ht="18.75" customHeight="1" x14ac:dyDescent="0.25">
      <c r="A154" s="29" t="s">
        <v>178</v>
      </c>
      <c r="B154" s="23" t="s">
        <v>286</v>
      </c>
      <c r="C154" s="30">
        <v>0</v>
      </c>
      <c r="D154" s="19"/>
      <c r="E154" s="19"/>
      <c r="F154" s="19"/>
      <c r="G154" s="24">
        <f t="shared" si="34"/>
        <v>0</v>
      </c>
      <c r="H154" s="71"/>
    </row>
    <row r="155" spans="1:8" ht="18" customHeight="1" x14ac:dyDescent="0.25">
      <c r="A155" s="29" t="s">
        <v>13</v>
      </c>
      <c r="B155" s="23" t="s">
        <v>140</v>
      </c>
      <c r="C155" s="30">
        <v>0</v>
      </c>
      <c r="D155" s="19"/>
      <c r="E155" s="19"/>
      <c r="F155" s="19"/>
      <c r="G155" s="24">
        <f t="shared" si="34"/>
        <v>0</v>
      </c>
      <c r="H155" s="71"/>
    </row>
    <row r="156" spans="1:8" ht="19.5" customHeight="1" x14ac:dyDescent="0.25">
      <c r="A156" s="28" t="s">
        <v>53</v>
      </c>
      <c r="B156" s="17" t="s">
        <v>81</v>
      </c>
      <c r="C156" s="25">
        <f>+C158+C159+C160+C157</f>
        <v>756</v>
      </c>
      <c r="D156" s="25">
        <f t="shared" ref="D156:G156" si="42">+D158+D159+D160+D157</f>
        <v>0</v>
      </c>
      <c r="E156" s="25">
        <f t="shared" si="42"/>
        <v>0</v>
      </c>
      <c r="F156" s="25">
        <f t="shared" si="42"/>
        <v>0</v>
      </c>
      <c r="G156" s="25">
        <f t="shared" si="42"/>
        <v>756</v>
      </c>
      <c r="H156" s="71"/>
    </row>
    <row r="157" spans="1:8" ht="19.5" customHeight="1" x14ac:dyDescent="0.25">
      <c r="A157" s="34" t="s">
        <v>624</v>
      </c>
      <c r="B157" s="23" t="s">
        <v>623</v>
      </c>
      <c r="C157" s="30">
        <v>1</v>
      </c>
      <c r="D157" s="30"/>
      <c r="E157" s="30"/>
      <c r="F157" s="30"/>
      <c r="G157" s="24">
        <v>1</v>
      </c>
      <c r="H157" s="71"/>
    </row>
    <row r="158" spans="1:8" ht="15.75" customHeight="1" x14ac:dyDescent="0.25">
      <c r="A158" s="29" t="s">
        <v>21</v>
      </c>
      <c r="B158" s="23" t="s">
        <v>77</v>
      </c>
      <c r="C158" s="30">
        <v>482</v>
      </c>
      <c r="D158" s="24"/>
      <c r="E158" s="24"/>
      <c r="F158" s="24"/>
      <c r="G158" s="24">
        <f t="shared" si="34"/>
        <v>482</v>
      </c>
      <c r="H158" s="71"/>
    </row>
    <row r="159" spans="1:8" ht="15.75" customHeight="1" x14ac:dyDescent="0.25">
      <c r="A159" s="29" t="s">
        <v>166</v>
      </c>
      <c r="B159" s="23" t="s">
        <v>167</v>
      </c>
      <c r="C159" s="30">
        <v>107</v>
      </c>
      <c r="D159" s="24"/>
      <c r="E159" s="24"/>
      <c r="F159" s="24"/>
      <c r="G159" s="24">
        <f t="shared" si="34"/>
        <v>107</v>
      </c>
      <c r="H159" s="71"/>
    </row>
    <row r="160" spans="1:8" ht="18.75" customHeight="1" x14ac:dyDescent="0.25">
      <c r="A160" s="29" t="s">
        <v>13</v>
      </c>
      <c r="B160" s="23" t="s">
        <v>140</v>
      </c>
      <c r="C160" s="30">
        <v>166</v>
      </c>
      <c r="D160" s="19"/>
      <c r="E160" s="19"/>
      <c r="F160" s="24"/>
      <c r="G160" s="24">
        <f t="shared" si="34"/>
        <v>166</v>
      </c>
      <c r="H160" s="71"/>
    </row>
    <row r="161" spans="1:8" ht="15" customHeight="1" x14ac:dyDescent="0.25">
      <c r="A161" s="28" t="s">
        <v>31</v>
      </c>
      <c r="B161" s="17" t="s">
        <v>81</v>
      </c>
      <c r="C161" s="25">
        <f>+C163+C164+C165+C162</f>
        <v>1484</v>
      </c>
      <c r="D161" s="25">
        <f t="shared" ref="D161:G161" si="43">+D163+D164+D165+D162</f>
        <v>0</v>
      </c>
      <c r="E161" s="25">
        <f t="shared" si="43"/>
        <v>0</v>
      </c>
      <c r="F161" s="25">
        <f t="shared" si="43"/>
        <v>0</v>
      </c>
      <c r="G161" s="25">
        <f t="shared" si="43"/>
        <v>1484</v>
      </c>
      <c r="H161" s="71"/>
    </row>
    <row r="162" spans="1:8" ht="15" customHeight="1" x14ac:dyDescent="0.25">
      <c r="A162" s="34" t="s">
        <v>624</v>
      </c>
      <c r="B162" s="23" t="s">
        <v>623</v>
      </c>
      <c r="C162" s="30">
        <v>7</v>
      </c>
      <c r="D162" s="30"/>
      <c r="E162" s="30"/>
      <c r="F162" s="30"/>
      <c r="G162" s="30">
        <v>7</v>
      </c>
      <c r="H162" s="71"/>
    </row>
    <row r="163" spans="1:8" ht="15.75" customHeight="1" x14ac:dyDescent="0.25">
      <c r="A163" s="29" t="s">
        <v>29</v>
      </c>
      <c r="B163" s="23" t="s">
        <v>77</v>
      </c>
      <c r="C163" s="30">
        <v>1403</v>
      </c>
      <c r="D163" s="24"/>
      <c r="E163" s="24"/>
      <c r="F163" s="24"/>
      <c r="G163" s="24">
        <f t="shared" si="34"/>
        <v>1403</v>
      </c>
      <c r="H163" s="71"/>
    </row>
    <row r="164" spans="1:8" ht="15.75" customHeight="1" x14ac:dyDescent="0.25">
      <c r="A164" s="29" t="s">
        <v>166</v>
      </c>
      <c r="B164" s="23" t="s">
        <v>167</v>
      </c>
      <c r="C164" s="30">
        <v>14</v>
      </c>
      <c r="D164" s="19"/>
      <c r="E164" s="19"/>
      <c r="F164" s="19"/>
      <c r="G164" s="24">
        <f t="shared" si="34"/>
        <v>14</v>
      </c>
      <c r="H164" s="71"/>
    </row>
    <row r="165" spans="1:8" ht="15" customHeight="1" x14ac:dyDescent="0.25">
      <c r="A165" s="29" t="s">
        <v>13</v>
      </c>
      <c r="B165" s="23" t="s">
        <v>140</v>
      </c>
      <c r="C165" s="30">
        <v>60</v>
      </c>
      <c r="D165" s="24"/>
      <c r="E165" s="24"/>
      <c r="F165" s="19"/>
      <c r="G165" s="24">
        <f t="shared" si="34"/>
        <v>60</v>
      </c>
      <c r="H165" s="71"/>
    </row>
    <row r="166" spans="1:8" ht="17.25" customHeight="1" x14ac:dyDescent="0.25">
      <c r="A166" s="28" t="s">
        <v>32</v>
      </c>
      <c r="B166" s="17" t="s">
        <v>81</v>
      </c>
      <c r="C166" s="25">
        <f>+C167+C168+C169</f>
        <v>792</v>
      </c>
      <c r="D166" s="25">
        <f t="shared" ref="D166:G166" si="44">+D167+D168+D169</f>
        <v>0</v>
      </c>
      <c r="E166" s="25">
        <f t="shared" si="44"/>
        <v>0</v>
      </c>
      <c r="F166" s="25">
        <f t="shared" si="44"/>
        <v>0</v>
      </c>
      <c r="G166" s="25">
        <f t="shared" si="44"/>
        <v>792</v>
      </c>
      <c r="H166" s="71"/>
    </row>
    <row r="167" spans="1:8" ht="17.25" customHeight="1" x14ac:dyDescent="0.25">
      <c r="A167" s="34" t="s">
        <v>21</v>
      </c>
      <c r="B167" s="23" t="s">
        <v>77</v>
      </c>
      <c r="C167" s="30">
        <v>770</v>
      </c>
      <c r="D167" s="24"/>
      <c r="E167" s="24"/>
      <c r="F167" s="24"/>
      <c r="G167" s="24">
        <f t="shared" si="34"/>
        <v>770</v>
      </c>
      <c r="H167" s="71"/>
    </row>
    <row r="168" spans="1:8" ht="15" customHeight="1" x14ac:dyDescent="0.25">
      <c r="A168" s="29" t="s">
        <v>166</v>
      </c>
      <c r="B168" s="23" t="s">
        <v>167</v>
      </c>
      <c r="C168" s="30">
        <v>22</v>
      </c>
      <c r="D168" s="24"/>
      <c r="E168" s="24"/>
      <c r="F168" s="24"/>
      <c r="G168" s="24">
        <f t="shared" si="34"/>
        <v>22</v>
      </c>
      <c r="H168" s="71"/>
    </row>
    <row r="169" spans="1:8" ht="16.5" customHeight="1" x14ac:dyDescent="0.25">
      <c r="A169" s="29" t="s">
        <v>13</v>
      </c>
      <c r="B169" s="23" t="s">
        <v>140</v>
      </c>
      <c r="C169" s="30">
        <v>0</v>
      </c>
      <c r="D169" s="24"/>
      <c r="E169" s="19"/>
      <c r="F169" s="19"/>
      <c r="G169" s="24">
        <f t="shared" si="34"/>
        <v>0</v>
      </c>
      <c r="H169" s="71"/>
    </row>
    <row r="170" spans="1:8" ht="17.25" customHeight="1" x14ac:dyDescent="0.25">
      <c r="A170" s="28" t="s">
        <v>33</v>
      </c>
      <c r="B170" s="17" t="s">
        <v>81</v>
      </c>
      <c r="C170" s="25">
        <f>+C172+C173+C174+C171</f>
        <v>265</v>
      </c>
      <c r="D170" s="25">
        <f t="shared" ref="D170:G170" si="45">+D172+D173+D174+D171</f>
        <v>0</v>
      </c>
      <c r="E170" s="25">
        <f t="shared" si="45"/>
        <v>0</v>
      </c>
      <c r="F170" s="25">
        <f t="shared" si="45"/>
        <v>0</v>
      </c>
      <c r="G170" s="25">
        <f t="shared" si="45"/>
        <v>265</v>
      </c>
      <c r="H170" s="71"/>
    </row>
    <row r="171" spans="1:8" ht="17.25" customHeight="1" x14ac:dyDescent="0.25">
      <c r="A171" s="34" t="s">
        <v>624</v>
      </c>
      <c r="B171" s="23" t="s">
        <v>623</v>
      </c>
      <c r="C171" s="30">
        <v>7</v>
      </c>
      <c r="D171" s="30"/>
      <c r="E171" s="30"/>
      <c r="F171" s="30"/>
      <c r="G171" s="24">
        <v>7</v>
      </c>
      <c r="H171" s="71"/>
    </row>
    <row r="172" spans="1:8" ht="18.75" customHeight="1" x14ac:dyDescent="0.25">
      <c r="A172" s="29" t="s">
        <v>227</v>
      </c>
      <c r="B172" s="23" t="s">
        <v>77</v>
      </c>
      <c r="C172" s="30">
        <v>211</v>
      </c>
      <c r="D172" s="24"/>
      <c r="E172" s="24"/>
      <c r="F172" s="24"/>
      <c r="G172" s="24">
        <f t="shared" si="34"/>
        <v>211</v>
      </c>
      <c r="H172" s="71"/>
    </row>
    <row r="173" spans="1:8" ht="18.75" customHeight="1" x14ac:dyDescent="0.25">
      <c r="A173" s="29" t="s">
        <v>166</v>
      </c>
      <c r="B173" s="23" t="s">
        <v>167</v>
      </c>
      <c r="C173" s="30">
        <v>41</v>
      </c>
      <c r="D173" s="24"/>
      <c r="E173" s="24"/>
      <c r="F173" s="24"/>
      <c r="G173" s="24">
        <f t="shared" si="34"/>
        <v>41</v>
      </c>
      <c r="H173" s="71"/>
    </row>
    <row r="174" spans="1:8" ht="18.75" customHeight="1" x14ac:dyDescent="0.25">
      <c r="A174" s="29" t="s">
        <v>13</v>
      </c>
      <c r="B174" s="23" t="s">
        <v>522</v>
      </c>
      <c r="C174" s="30">
        <v>6</v>
      </c>
      <c r="D174" s="19"/>
      <c r="E174" s="19"/>
      <c r="F174" s="24"/>
      <c r="G174" s="24">
        <f t="shared" si="34"/>
        <v>6</v>
      </c>
      <c r="H174" s="71"/>
    </row>
    <row r="175" spans="1:8" ht="15.75" x14ac:dyDescent="0.25">
      <c r="A175" s="28" t="s">
        <v>230</v>
      </c>
      <c r="B175" s="22" t="s">
        <v>305</v>
      </c>
      <c r="C175" s="25">
        <f>+C176+C177</f>
        <v>1336</v>
      </c>
      <c r="D175" s="25">
        <f t="shared" ref="D175:G175" si="46">+D176+D177</f>
        <v>0</v>
      </c>
      <c r="E175" s="25">
        <f t="shared" si="46"/>
        <v>0</v>
      </c>
      <c r="F175" s="25">
        <f t="shared" si="46"/>
        <v>0</v>
      </c>
      <c r="G175" s="25">
        <f t="shared" si="46"/>
        <v>1336</v>
      </c>
      <c r="H175" s="71"/>
    </row>
    <row r="176" spans="1:8" ht="15.75" x14ac:dyDescent="0.25">
      <c r="A176" s="13" t="s">
        <v>212</v>
      </c>
      <c r="B176" s="36"/>
      <c r="C176" s="30">
        <f>+C179+C182</f>
        <v>1254</v>
      </c>
      <c r="D176" s="30">
        <f t="shared" ref="D176:G176" si="47">+D179+D182</f>
        <v>0</v>
      </c>
      <c r="E176" s="30">
        <f t="shared" si="47"/>
        <v>0</v>
      </c>
      <c r="F176" s="30">
        <f t="shared" si="47"/>
        <v>0</v>
      </c>
      <c r="G176" s="30">
        <f t="shared" si="47"/>
        <v>1254</v>
      </c>
      <c r="H176" s="71"/>
    </row>
    <row r="177" spans="1:8" ht="15" customHeight="1" x14ac:dyDescent="0.25">
      <c r="A177" s="13" t="s">
        <v>152</v>
      </c>
      <c r="B177" s="37"/>
      <c r="C177" s="30">
        <f>+C180+C183</f>
        <v>82</v>
      </c>
      <c r="D177" s="30">
        <f t="shared" ref="D177:G177" si="48">+D180+D183</f>
        <v>0</v>
      </c>
      <c r="E177" s="30">
        <f t="shared" si="48"/>
        <v>0</v>
      </c>
      <c r="F177" s="30">
        <f t="shared" si="48"/>
        <v>0</v>
      </c>
      <c r="G177" s="30">
        <f t="shared" si="48"/>
        <v>82</v>
      </c>
      <c r="H177" s="71"/>
    </row>
    <row r="178" spans="1:8" ht="19.5" customHeight="1" x14ac:dyDescent="0.25">
      <c r="A178" s="38" t="s">
        <v>255</v>
      </c>
      <c r="B178" s="39"/>
      <c r="C178" s="25">
        <f>+C179+C180</f>
        <v>630</v>
      </c>
      <c r="D178" s="25">
        <f t="shared" ref="D178:G178" si="49">+D179+D180</f>
        <v>0</v>
      </c>
      <c r="E178" s="25">
        <f t="shared" si="49"/>
        <v>0</v>
      </c>
      <c r="F178" s="25">
        <f t="shared" si="49"/>
        <v>0</v>
      </c>
      <c r="G178" s="25">
        <f t="shared" si="49"/>
        <v>630</v>
      </c>
      <c r="H178" s="71"/>
    </row>
    <row r="179" spans="1:8" ht="18" customHeight="1" x14ac:dyDescent="0.25">
      <c r="A179" s="13" t="s">
        <v>150</v>
      </c>
      <c r="B179" s="39"/>
      <c r="C179" s="30">
        <v>589</v>
      </c>
      <c r="D179" s="19"/>
      <c r="E179" s="19"/>
      <c r="F179" s="24"/>
      <c r="G179" s="24">
        <f t="shared" si="34"/>
        <v>589</v>
      </c>
      <c r="H179" s="71"/>
    </row>
    <row r="180" spans="1:8" ht="16.5" customHeight="1" x14ac:dyDescent="0.25">
      <c r="A180" s="13" t="s">
        <v>152</v>
      </c>
      <c r="B180" s="39"/>
      <c r="C180" s="30">
        <v>41</v>
      </c>
      <c r="D180" s="19"/>
      <c r="E180" s="19"/>
      <c r="F180" s="24"/>
      <c r="G180" s="24">
        <f t="shared" si="34"/>
        <v>41</v>
      </c>
      <c r="H180" s="71"/>
    </row>
    <row r="181" spans="1:8" ht="22.5" customHeight="1" x14ac:dyDescent="0.25">
      <c r="A181" s="38" t="s">
        <v>300</v>
      </c>
      <c r="B181" s="39"/>
      <c r="C181" s="25">
        <f>+C182+C183</f>
        <v>706</v>
      </c>
      <c r="D181" s="25">
        <f t="shared" ref="D181:G181" si="50">+D182+D183</f>
        <v>0</v>
      </c>
      <c r="E181" s="25">
        <f t="shared" si="50"/>
        <v>0</v>
      </c>
      <c r="F181" s="25">
        <f t="shared" si="50"/>
        <v>0</v>
      </c>
      <c r="G181" s="25">
        <f t="shared" si="50"/>
        <v>706</v>
      </c>
      <c r="H181" s="71"/>
    </row>
    <row r="182" spans="1:8" ht="15.75" customHeight="1" x14ac:dyDescent="0.25">
      <c r="A182" s="13" t="s">
        <v>150</v>
      </c>
      <c r="B182" s="39"/>
      <c r="C182" s="30">
        <v>665</v>
      </c>
      <c r="D182" s="19"/>
      <c r="E182" s="19"/>
      <c r="F182" s="24"/>
      <c r="G182" s="24">
        <f t="shared" si="34"/>
        <v>665</v>
      </c>
      <c r="H182" s="71"/>
    </row>
    <row r="183" spans="1:8" ht="15" customHeight="1" x14ac:dyDescent="0.25">
      <c r="A183" s="13" t="s">
        <v>152</v>
      </c>
      <c r="B183" s="39"/>
      <c r="C183" s="30">
        <v>41</v>
      </c>
      <c r="D183" s="19"/>
      <c r="E183" s="19"/>
      <c r="F183" s="19"/>
      <c r="G183" s="24">
        <f t="shared" si="34"/>
        <v>41</v>
      </c>
      <c r="H183" s="71"/>
    </row>
    <row r="184" spans="1:8" ht="15.75" x14ac:dyDescent="0.25">
      <c r="A184" s="21" t="s">
        <v>246</v>
      </c>
      <c r="B184" s="40" t="s">
        <v>80</v>
      </c>
      <c r="C184" s="19">
        <f>+C185+C186</f>
        <v>349</v>
      </c>
      <c r="D184" s="19">
        <f t="shared" ref="D184:G184" si="51">+D185+D186</f>
        <v>0</v>
      </c>
      <c r="E184" s="19">
        <f t="shared" si="51"/>
        <v>0</v>
      </c>
      <c r="F184" s="19">
        <f t="shared" si="51"/>
        <v>0</v>
      </c>
      <c r="G184" s="19">
        <f t="shared" si="51"/>
        <v>349</v>
      </c>
      <c r="H184" s="71"/>
    </row>
    <row r="185" spans="1:8" ht="15.75" x14ac:dyDescent="0.25">
      <c r="A185" s="41" t="s">
        <v>189</v>
      </c>
      <c r="B185" s="42" t="s">
        <v>188</v>
      </c>
      <c r="C185" s="30">
        <v>313</v>
      </c>
      <c r="D185" s="24"/>
      <c r="E185" s="24"/>
      <c r="F185" s="24"/>
      <c r="G185" s="24">
        <f t="shared" si="34"/>
        <v>313</v>
      </c>
      <c r="H185" s="71"/>
    </row>
    <row r="186" spans="1:8" ht="15.75" x14ac:dyDescent="0.25">
      <c r="A186" s="41" t="s">
        <v>174</v>
      </c>
      <c r="B186" s="42" t="s">
        <v>165</v>
      </c>
      <c r="C186" s="30">
        <v>36</v>
      </c>
      <c r="D186" s="19"/>
      <c r="E186" s="19"/>
      <c r="F186" s="19"/>
      <c r="G186" s="24">
        <f t="shared" si="34"/>
        <v>36</v>
      </c>
      <c r="H186" s="71"/>
    </row>
    <row r="187" spans="1:8" ht="15.75" x14ac:dyDescent="0.25">
      <c r="A187" s="53" t="s">
        <v>249</v>
      </c>
      <c r="B187" s="72" t="s">
        <v>248</v>
      </c>
      <c r="C187" s="99">
        <f>+C188+C189+C190+C191+C192+C193+C194+C195+C196</f>
        <v>3034</v>
      </c>
      <c r="D187" s="99">
        <f t="shared" ref="D187:G187" si="52">+D188+D189+D190+D191+D192+D193+D194+D195+D196</f>
        <v>0</v>
      </c>
      <c r="E187" s="99">
        <f t="shared" si="52"/>
        <v>0</v>
      </c>
      <c r="F187" s="99">
        <f t="shared" si="52"/>
        <v>-685</v>
      </c>
      <c r="G187" s="99">
        <f t="shared" si="52"/>
        <v>2349</v>
      </c>
      <c r="H187" s="71"/>
    </row>
    <row r="188" spans="1:8" ht="31.5" x14ac:dyDescent="0.25">
      <c r="A188" s="13" t="s">
        <v>341</v>
      </c>
      <c r="B188" s="35"/>
      <c r="C188" s="24">
        <v>4</v>
      </c>
      <c r="D188" s="19"/>
      <c r="E188" s="19"/>
      <c r="F188" s="19"/>
      <c r="G188" s="24">
        <f t="shared" ref="G188:G259" si="53">+C188+D188+E188+F188</f>
        <v>4</v>
      </c>
      <c r="H188" s="71"/>
    </row>
    <row r="189" spans="1:8" ht="15.75" x14ac:dyDescent="0.25">
      <c r="A189" s="83" t="s">
        <v>327</v>
      </c>
      <c r="B189" s="42"/>
      <c r="C189" s="48">
        <v>17</v>
      </c>
      <c r="D189" s="24"/>
      <c r="E189" s="24"/>
      <c r="F189" s="19"/>
      <c r="G189" s="24">
        <f t="shared" si="53"/>
        <v>17</v>
      </c>
      <c r="H189" s="71"/>
    </row>
    <row r="190" spans="1:8" ht="15.75" x14ac:dyDescent="0.25">
      <c r="A190" s="83" t="s">
        <v>329</v>
      </c>
      <c r="B190" s="42"/>
      <c r="C190" s="48">
        <v>40</v>
      </c>
      <c r="D190" s="19"/>
      <c r="E190" s="19"/>
      <c r="F190" s="19"/>
      <c r="G190" s="24">
        <f t="shared" si="53"/>
        <v>40</v>
      </c>
      <c r="H190" s="71"/>
    </row>
    <row r="191" spans="1:8" ht="19.5" customHeight="1" x14ac:dyDescent="0.25">
      <c r="A191" s="41" t="s">
        <v>326</v>
      </c>
      <c r="B191" s="42"/>
      <c r="C191" s="48">
        <v>1350</v>
      </c>
      <c r="D191" s="24"/>
      <c r="E191" s="24"/>
      <c r="F191" s="24">
        <v>-317</v>
      </c>
      <c r="G191" s="24">
        <f t="shared" si="53"/>
        <v>1033</v>
      </c>
      <c r="H191" s="71"/>
    </row>
    <row r="192" spans="1:8" ht="15.75" x14ac:dyDescent="0.25">
      <c r="A192" s="14" t="s">
        <v>328</v>
      </c>
      <c r="B192" s="11"/>
      <c r="C192" s="24">
        <v>1034</v>
      </c>
      <c r="D192" s="24"/>
      <c r="E192" s="24"/>
      <c r="F192" s="24">
        <v>-262</v>
      </c>
      <c r="G192" s="24">
        <f t="shared" si="53"/>
        <v>772</v>
      </c>
      <c r="H192" s="71"/>
    </row>
    <row r="193" spans="1:8" ht="15.75" x14ac:dyDescent="0.25">
      <c r="A193" s="14" t="s">
        <v>258</v>
      </c>
      <c r="B193" s="11"/>
      <c r="C193" s="24">
        <v>486</v>
      </c>
      <c r="D193" s="19"/>
      <c r="E193" s="19"/>
      <c r="F193" s="24">
        <v>-106</v>
      </c>
      <c r="G193" s="24">
        <f t="shared" si="53"/>
        <v>380</v>
      </c>
      <c r="H193" s="71"/>
    </row>
    <row r="194" spans="1:8" ht="27" customHeight="1" x14ac:dyDescent="0.25">
      <c r="A194" s="13" t="s">
        <v>253</v>
      </c>
      <c r="B194" s="35"/>
      <c r="C194" s="24">
        <v>52</v>
      </c>
      <c r="D194" s="24"/>
      <c r="E194" s="24"/>
      <c r="F194" s="19"/>
      <c r="G194" s="24">
        <f t="shared" si="53"/>
        <v>52</v>
      </c>
      <c r="H194" s="71"/>
    </row>
    <row r="195" spans="1:8" ht="15.75" x14ac:dyDescent="0.25">
      <c r="A195" s="44" t="s">
        <v>254</v>
      </c>
      <c r="B195" s="45"/>
      <c r="C195" s="46">
        <v>46</v>
      </c>
      <c r="D195" s="19"/>
      <c r="E195" s="19"/>
      <c r="F195" s="19"/>
      <c r="G195" s="24">
        <f t="shared" si="53"/>
        <v>46</v>
      </c>
      <c r="H195" s="71"/>
    </row>
    <row r="196" spans="1:8" ht="35.25" customHeight="1" x14ac:dyDescent="0.25">
      <c r="A196" s="13" t="s">
        <v>259</v>
      </c>
      <c r="B196" s="35"/>
      <c r="C196" s="24">
        <v>5</v>
      </c>
      <c r="D196" s="19"/>
      <c r="E196" s="19"/>
      <c r="F196" s="19"/>
      <c r="G196" s="24">
        <f t="shared" si="53"/>
        <v>5</v>
      </c>
      <c r="H196" s="71"/>
    </row>
    <row r="197" spans="1:8" ht="20.25" customHeight="1" x14ac:dyDescent="0.25">
      <c r="A197" s="50" t="s">
        <v>494</v>
      </c>
      <c r="B197" s="72" t="s">
        <v>495</v>
      </c>
      <c r="C197" s="57">
        <f>C198+C199</f>
        <v>7166</v>
      </c>
      <c r="D197" s="57">
        <f t="shared" ref="D197:G197" si="54">D198+D199</f>
        <v>0</v>
      </c>
      <c r="E197" s="57">
        <f t="shared" si="54"/>
        <v>0</v>
      </c>
      <c r="F197" s="57">
        <f t="shared" si="54"/>
        <v>0</v>
      </c>
      <c r="G197" s="57">
        <f t="shared" si="54"/>
        <v>7166</v>
      </c>
      <c r="H197" s="71"/>
    </row>
    <row r="198" spans="1:8" ht="21.75" customHeight="1" x14ac:dyDescent="0.25">
      <c r="A198" s="13" t="s">
        <v>519</v>
      </c>
      <c r="B198" s="35"/>
      <c r="C198" s="48">
        <v>7161</v>
      </c>
      <c r="D198" s="24"/>
      <c r="E198" s="24"/>
      <c r="F198" s="19"/>
      <c r="G198" s="24">
        <f t="shared" si="53"/>
        <v>7161</v>
      </c>
      <c r="H198" s="71"/>
    </row>
    <row r="199" spans="1:8" ht="33.75" customHeight="1" x14ac:dyDescent="0.25">
      <c r="A199" s="14" t="s">
        <v>376</v>
      </c>
      <c r="B199" s="35"/>
      <c r="C199" s="48">
        <v>5</v>
      </c>
      <c r="D199" s="48"/>
      <c r="E199" s="48"/>
      <c r="F199" s="57"/>
      <c r="G199" s="24">
        <f t="shared" si="53"/>
        <v>5</v>
      </c>
      <c r="H199" s="71"/>
    </row>
    <row r="200" spans="1:8" ht="21.75" customHeight="1" x14ac:dyDescent="0.25">
      <c r="A200" s="50" t="s">
        <v>494</v>
      </c>
      <c r="B200" s="12" t="s">
        <v>512</v>
      </c>
      <c r="C200" s="57">
        <f>C202+C201</f>
        <v>114</v>
      </c>
      <c r="D200" s="57">
        <f t="shared" ref="D200:F200" si="55">D202+D201</f>
        <v>0</v>
      </c>
      <c r="E200" s="57"/>
      <c r="F200" s="57">
        <f t="shared" si="55"/>
        <v>0</v>
      </c>
      <c r="G200" s="19">
        <f t="shared" si="53"/>
        <v>114</v>
      </c>
      <c r="H200" s="71"/>
    </row>
    <row r="201" spans="1:8" ht="38.25" customHeight="1" x14ac:dyDescent="0.25">
      <c r="A201" s="14" t="s">
        <v>376</v>
      </c>
      <c r="B201" s="12"/>
      <c r="C201" s="48">
        <v>5</v>
      </c>
      <c r="D201" s="48"/>
      <c r="E201" s="48"/>
      <c r="F201" s="57"/>
      <c r="G201" s="24">
        <f t="shared" si="53"/>
        <v>5</v>
      </c>
      <c r="H201" s="71"/>
    </row>
    <row r="202" spans="1:8" ht="32.25" customHeight="1" x14ac:dyDescent="0.25">
      <c r="A202" s="15" t="s">
        <v>377</v>
      </c>
      <c r="B202" s="35"/>
      <c r="C202" s="48">
        <v>109</v>
      </c>
      <c r="D202" s="24"/>
      <c r="E202" s="24"/>
      <c r="F202" s="19"/>
      <c r="G202" s="24">
        <f t="shared" si="53"/>
        <v>109</v>
      </c>
      <c r="H202" s="71"/>
    </row>
    <row r="203" spans="1:8" ht="18" customHeight="1" x14ac:dyDescent="0.25">
      <c r="A203" s="21" t="s">
        <v>13</v>
      </c>
      <c r="B203" s="72" t="s">
        <v>342</v>
      </c>
      <c r="C203" s="57">
        <f>+C204+C208+C209+C210+C207+C205+C206</f>
        <v>708</v>
      </c>
      <c r="D203" s="57">
        <f t="shared" ref="D203:G203" si="56">+D204+D208+D209+D210+D207+D205+D206</f>
        <v>0</v>
      </c>
      <c r="E203" s="57">
        <f t="shared" si="56"/>
        <v>0</v>
      </c>
      <c r="F203" s="57">
        <f t="shared" si="56"/>
        <v>0</v>
      </c>
      <c r="G203" s="57">
        <f t="shared" si="56"/>
        <v>708</v>
      </c>
      <c r="H203" s="71"/>
    </row>
    <row r="204" spans="1:8" ht="35.25" customHeight="1" x14ac:dyDescent="0.25">
      <c r="A204" s="14" t="s">
        <v>321</v>
      </c>
      <c r="B204" s="35"/>
      <c r="C204" s="48">
        <v>173</v>
      </c>
      <c r="D204" s="19"/>
      <c r="E204" s="19"/>
      <c r="F204" s="19"/>
      <c r="G204" s="24">
        <f t="shared" si="53"/>
        <v>173</v>
      </c>
      <c r="H204" s="71"/>
    </row>
    <row r="205" spans="1:8" ht="19.5" customHeight="1" x14ac:dyDescent="0.25">
      <c r="A205" s="43" t="s">
        <v>424</v>
      </c>
      <c r="B205" s="42"/>
      <c r="C205" s="48">
        <v>148</v>
      </c>
      <c r="D205" s="19"/>
      <c r="E205" s="19"/>
      <c r="F205" s="19"/>
      <c r="G205" s="24">
        <f t="shared" si="53"/>
        <v>148</v>
      </c>
      <c r="H205" s="71"/>
    </row>
    <row r="206" spans="1:8" ht="19.5" customHeight="1" x14ac:dyDescent="0.25">
      <c r="A206" s="13" t="s">
        <v>253</v>
      </c>
      <c r="B206" s="42"/>
      <c r="C206" s="48">
        <v>3</v>
      </c>
      <c r="D206" s="19"/>
      <c r="E206" s="19"/>
      <c r="F206" s="19"/>
      <c r="G206" s="24">
        <f t="shared" si="53"/>
        <v>3</v>
      </c>
      <c r="H206" s="71"/>
    </row>
    <row r="207" spans="1:8" ht="35.25" customHeight="1" x14ac:dyDescent="0.25">
      <c r="A207" s="86" t="s">
        <v>423</v>
      </c>
      <c r="B207" s="42"/>
      <c r="C207" s="48">
        <v>0</v>
      </c>
      <c r="D207" s="19"/>
      <c r="E207" s="24"/>
      <c r="F207" s="19"/>
      <c r="G207" s="24">
        <f t="shared" si="53"/>
        <v>0</v>
      </c>
      <c r="H207" s="71"/>
    </row>
    <row r="208" spans="1:8" ht="35.25" customHeight="1" x14ac:dyDescent="0.25">
      <c r="A208" s="43" t="s">
        <v>322</v>
      </c>
      <c r="B208" s="42"/>
      <c r="C208" s="48">
        <v>67</v>
      </c>
      <c r="D208" s="19"/>
      <c r="E208" s="19"/>
      <c r="F208" s="19"/>
      <c r="G208" s="24">
        <f t="shared" si="53"/>
        <v>67</v>
      </c>
      <c r="H208" s="71"/>
    </row>
    <row r="209" spans="1:10" ht="31.5" x14ac:dyDescent="0.25">
      <c r="A209" s="14" t="s">
        <v>319</v>
      </c>
      <c r="B209" s="14"/>
      <c r="C209" s="24">
        <v>20</v>
      </c>
      <c r="D209" s="19"/>
      <c r="E209" s="19"/>
      <c r="F209" s="19"/>
      <c r="G209" s="24">
        <f t="shared" si="53"/>
        <v>20</v>
      </c>
      <c r="H209" s="71"/>
    </row>
    <row r="210" spans="1:10" ht="15.75" x14ac:dyDescent="0.25">
      <c r="A210" s="11" t="s">
        <v>344</v>
      </c>
      <c r="B210" s="11"/>
      <c r="C210" s="24">
        <v>297</v>
      </c>
      <c r="D210" s="19"/>
      <c r="E210" s="19"/>
      <c r="F210" s="19"/>
      <c r="G210" s="24">
        <f t="shared" si="53"/>
        <v>297</v>
      </c>
      <c r="H210" s="71"/>
    </row>
    <row r="211" spans="1:10" ht="15.75" x14ac:dyDescent="0.25">
      <c r="A211" s="17" t="s">
        <v>10</v>
      </c>
      <c r="B211" s="20" t="s">
        <v>82</v>
      </c>
      <c r="C211" s="19">
        <f>+C215+C213</f>
        <v>2103</v>
      </c>
      <c r="D211" s="19">
        <f t="shared" ref="D211:G211" si="57">+D215+D213</f>
        <v>0</v>
      </c>
      <c r="E211" s="19">
        <f t="shared" si="57"/>
        <v>0</v>
      </c>
      <c r="F211" s="19">
        <f t="shared" si="57"/>
        <v>435</v>
      </c>
      <c r="G211" s="19">
        <f t="shared" si="57"/>
        <v>2538</v>
      </c>
      <c r="H211" s="71"/>
    </row>
    <row r="212" spans="1:10" ht="15.75" x14ac:dyDescent="0.25">
      <c r="A212" s="17" t="s">
        <v>142</v>
      </c>
      <c r="B212" s="20" t="s">
        <v>143</v>
      </c>
      <c r="C212" s="19">
        <f>C216</f>
        <v>2025</v>
      </c>
      <c r="D212" s="19">
        <f t="shared" ref="D212:G212" si="58">D216</f>
        <v>0</v>
      </c>
      <c r="E212" s="19">
        <f t="shared" si="58"/>
        <v>0</v>
      </c>
      <c r="F212" s="19">
        <f t="shared" si="58"/>
        <v>435</v>
      </c>
      <c r="G212" s="19">
        <f t="shared" si="58"/>
        <v>2460</v>
      </c>
      <c r="H212" s="71"/>
    </row>
    <row r="213" spans="1:10" ht="15.75" x14ac:dyDescent="0.25">
      <c r="A213" s="17" t="s">
        <v>268</v>
      </c>
      <c r="B213" s="20" t="s">
        <v>83</v>
      </c>
      <c r="C213" s="19">
        <f>+C214</f>
        <v>40</v>
      </c>
      <c r="D213" s="19"/>
      <c r="E213" s="19"/>
      <c r="F213" s="19"/>
      <c r="G213" s="19">
        <f t="shared" si="53"/>
        <v>40</v>
      </c>
      <c r="H213" s="71"/>
    </row>
    <row r="214" spans="1:10" ht="15.75" x14ac:dyDescent="0.25">
      <c r="A214" s="11" t="s">
        <v>164</v>
      </c>
      <c r="B214" s="23" t="s">
        <v>144</v>
      </c>
      <c r="C214" s="24">
        <v>40</v>
      </c>
      <c r="D214" s="19"/>
      <c r="E214" s="19"/>
      <c r="F214" s="19"/>
      <c r="G214" s="24">
        <f t="shared" si="53"/>
        <v>40</v>
      </c>
      <c r="H214" s="71"/>
    </row>
    <row r="215" spans="1:10" ht="15.75" x14ac:dyDescent="0.25">
      <c r="A215" s="17" t="s">
        <v>141</v>
      </c>
      <c r="B215" s="20"/>
      <c r="C215" s="19">
        <f>+C216+C217</f>
        <v>2063</v>
      </c>
      <c r="D215" s="19">
        <f t="shared" ref="D215:G215" si="59">+D216+D217</f>
        <v>0</v>
      </c>
      <c r="E215" s="19">
        <f t="shared" si="59"/>
        <v>0</v>
      </c>
      <c r="F215" s="19">
        <f t="shared" si="59"/>
        <v>435</v>
      </c>
      <c r="G215" s="19">
        <f t="shared" si="59"/>
        <v>2498</v>
      </c>
      <c r="H215" s="71"/>
    </row>
    <row r="216" spans="1:10" ht="15.75" x14ac:dyDescent="0.25">
      <c r="A216" s="11" t="s">
        <v>131</v>
      </c>
      <c r="B216" s="23" t="s">
        <v>143</v>
      </c>
      <c r="C216" s="24">
        <v>2025</v>
      </c>
      <c r="D216" s="19"/>
      <c r="E216" s="19"/>
      <c r="F216" s="24">
        <v>435</v>
      </c>
      <c r="G216" s="24">
        <f t="shared" si="53"/>
        <v>2460</v>
      </c>
      <c r="H216" s="71"/>
    </row>
    <row r="217" spans="1:10" ht="15.75" x14ac:dyDescent="0.25">
      <c r="A217" s="26" t="s">
        <v>201</v>
      </c>
      <c r="B217" s="23" t="s">
        <v>205</v>
      </c>
      <c r="C217" s="24">
        <v>38</v>
      </c>
      <c r="D217" s="19"/>
      <c r="E217" s="19"/>
      <c r="F217" s="19"/>
      <c r="G217" s="24">
        <f t="shared" si="53"/>
        <v>38</v>
      </c>
      <c r="H217" s="71"/>
    </row>
    <row r="218" spans="1:10" ht="15.75" x14ac:dyDescent="0.25">
      <c r="A218" s="17" t="s">
        <v>213</v>
      </c>
      <c r="B218" s="20" t="s">
        <v>84</v>
      </c>
      <c r="C218" s="19">
        <f>+C219+C220+C221+C222+C223+C224</f>
        <v>14542</v>
      </c>
      <c r="D218" s="19">
        <f t="shared" ref="D218:G218" si="60">+D219+D220+D221+D222+D223+D224</f>
        <v>0</v>
      </c>
      <c r="E218" s="19">
        <f t="shared" si="60"/>
        <v>0</v>
      </c>
      <c r="F218" s="19">
        <f t="shared" si="60"/>
        <v>-115</v>
      </c>
      <c r="G218" s="19">
        <f t="shared" si="60"/>
        <v>14427</v>
      </c>
      <c r="H218" s="71"/>
    </row>
    <row r="219" spans="1:10" ht="15.75" x14ac:dyDescent="0.25">
      <c r="A219" s="17" t="s">
        <v>11</v>
      </c>
      <c r="B219" s="20" t="s">
        <v>85</v>
      </c>
      <c r="C219" s="19">
        <f>+C229</f>
        <v>4218</v>
      </c>
      <c r="D219" s="19">
        <f t="shared" ref="D219:G219" si="61">+D229</f>
        <v>0</v>
      </c>
      <c r="E219" s="19">
        <f t="shared" si="61"/>
        <v>0</v>
      </c>
      <c r="F219" s="19">
        <f t="shared" si="61"/>
        <v>0</v>
      </c>
      <c r="G219" s="19">
        <f t="shared" si="61"/>
        <v>4218</v>
      </c>
      <c r="H219" s="71"/>
    </row>
    <row r="220" spans="1:10" ht="15.75" x14ac:dyDescent="0.25">
      <c r="A220" s="17" t="s">
        <v>359</v>
      </c>
      <c r="B220" s="20" t="s">
        <v>86</v>
      </c>
      <c r="C220" s="19">
        <f>+C230+C234+C275</f>
        <v>5953</v>
      </c>
      <c r="D220" s="19">
        <f t="shared" ref="D220:G220" si="62">+D230+D234+D275</f>
        <v>0</v>
      </c>
      <c r="E220" s="19">
        <f t="shared" si="62"/>
        <v>0</v>
      </c>
      <c r="F220" s="19">
        <f t="shared" si="62"/>
        <v>0</v>
      </c>
      <c r="G220" s="19">
        <f t="shared" si="62"/>
        <v>5953</v>
      </c>
      <c r="H220" s="71"/>
    </row>
    <row r="221" spans="1:10" ht="15.75" x14ac:dyDescent="0.25">
      <c r="A221" s="21" t="s">
        <v>196</v>
      </c>
      <c r="B221" s="20" t="s">
        <v>198</v>
      </c>
      <c r="C221" s="19">
        <f>C231</f>
        <v>60</v>
      </c>
      <c r="D221" s="19">
        <f t="shared" ref="D221:G221" si="63">D231</f>
        <v>0</v>
      </c>
      <c r="E221" s="19">
        <f t="shared" si="63"/>
        <v>0</v>
      </c>
      <c r="F221" s="19">
        <f t="shared" si="63"/>
        <v>0</v>
      </c>
      <c r="G221" s="19">
        <f t="shared" si="63"/>
        <v>60</v>
      </c>
      <c r="H221" s="71"/>
    </row>
    <row r="222" spans="1:10" ht="15.75" x14ac:dyDescent="0.25">
      <c r="A222" s="17" t="s">
        <v>358</v>
      </c>
      <c r="B222" s="20" t="s">
        <v>198</v>
      </c>
      <c r="C222" s="19">
        <f>+C225+C274</f>
        <v>970</v>
      </c>
      <c r="D222" s="19">
        <f>+D225+D274</f>
        <v>0</v>
      </c>
      <c r="E222" s="19">
        <f>+E225+E274</f>
        <v>0</v>
      </c>
      <c r="F222" s="19">
        <f>+F225+F274</f>
        <v>0</v>
      </c>
      <c r="G222" s="19">
        <f>+G225+G274</f>
        <v>970</v>
      </c>
      <c r="H222" s="71"/>
    </row>
    <row r="223" spans="1:10" ht="15.75" x14ac:dyDescent="0.25">
      <c r="A223" s="17" t="s">
        <v>13</v>
      </c>
      <c r="B223" s="20" t="s">
        <v>87</v>
      </c>
      <c r="C223" s="19">
        <f>+C232+C258+C296</f>
        <v>1875</v>
      </c>
      <c r="D223" s="19">
        <f t="shared" ref="D223:G223" si="64">+D232+D258+D296</f>
        <v>0</v>
      </c>
      <c r="E223" s="19">
        <f t="shared" si="64"/>
        <v>0</v>
      </c>
      <c r="F223" s="19">
        <f t="shared" si="64"/>
        <v>0</v>
      </c>
      <c r="G223" s="19">
        <f t="shared" si="64"/>
        <v>1875</v>
      </c>
      <c r="H223" s="71"/>
    </row>
    <row r="224" spans="1:10" ht="15.75" x14ac:dyDescent="0.25">
      <c r="A224" s="38" t="s">
        <v>278</v>
      </c>
      <c r="B224" s="49" t="s">
        <v>250</v>
      </c>
      <c r="C224" s="19">
        <f>C304</f>
        <v>1466</v>
      </c>
      <c r="D224" s="19">
        <f t="shared" ref="D224:F224" si="65">D304</f>
        <v>0</v>
      </c>
      <c r="E224" s="19"/>
      <c r="F224" s="19">
        <f t="shared" si="65"/>
        <v>-115</v>
      </c>
      <c r="G224" s="19">
        <f t="shared" si="53"/>
        <v>1351</v>
      </c>
      <c r="H224" s="71"/>
      <c r="J224" s="4"/>
    </row>
    <row r="225" spans="1:8" ht="15.75" x14ac:dyDescent="0.25">
      <c r="A225" s="17" t="s">
        <v>91</v>
      </c>
      <c r="B225" s="20" t="s">
        <v>90</v>
      </c>
      <c r="C225" s="19">
        <f>C226+C227</f>
        <v>400</v>
      </c>
      <c r="D225" s="19">
        <v>0</v>
      </c>
      <c r="E225" s="19"/>
      <c r="F225" s="19">
        <f t="shared" ref="F225" si="66">F226+F227</f>
        <v>0</v>
      </c>
      <c r="G225" s="19">
        <f t="shared" si="53"/>
        <v>400</v>
      </c>
      <c r="H225" s="71"/>
    </row>
    <row r="226" spans="1:8" ht="15.75" x14ac:dyDescent="0.25">
      <c r="A226" s="11" t="s">
        <v>325</v>
      </c>
      <c r="B226" s="35" t="s">
        <v>88</v>
      </c>
      <c r="C226" s="24">
        <v>0</v>
      </c>
      <c r="D226" s="24"/>
      <c r="E226" s="24"/>
      <c r="F226" s="24"/>
      <c r="G226" s="24">
        <f t="shared" si="53"/>
        <v>0</v>
      </c>
      <c r="H226" s="71"/>
    </row>
    <row r="227" spans="1:8" ht="15.75" x14ac:dyDescent="0.25">
      <c r="A227" s="11" t="s">
        <v>530</v>
      </c>
      <c r="B227" s="35" t="s">
        <v>88</v>
      </c>
      <c r="C227" s="24">
        <v>400</v>
      </c>
      <c r="D227" s="24"/>
      <c r="E227" s="24"/>
      <c r="F227" s="24"/>
      <c r="G227" s="24">
        <f t="shared" si="53"/>
        <v>400</v>
      </c>
      <c r="H227" s="71"/>
    </row>
    <row r="228" spans="1:8" ht="15.75" x14ac:dyDescent="0.25">
      <c r="A228" s="17" t="s">
        <v>92</v>
      </c>
      <c r="B228" s="12" t="s">
        <v>89</v>
      </c>
      <c r="C228" s="19">
        <f>+C229+C230+C232+C231</f>
        <v>6929</v>
      </c>
      <c r="D228" s="19"/>
      <c r="E228" s="19"/>
      <c r="F228" s="19"/>
      <c r="G228" s="19">
        <f t="shared" si="53"/>
        <v>6929</v>
      </c>
      <c r="H228" s="71"/>
    </row>
    <row r="229" spans="1:8" ht="15.75" x14ac:dyDescent="0.25">
      <c r="A229" s="11" t="s">
        <v>11</v>
      </c>
      <c r="B229" s="23" t="s">
        <v>85</v>
      </c>
      <c r="C229" s="24">
        <v>4218</v>
      </c>
      <c r="D229" s="19"/>
      <c r="E229" s="19"/>
      <c r="F229" s="19"/>
      <c r="G229" s="24">
        <f t="shared" si="53"/>
        <v>4218</v>
      </c>
      <c r="H229" s="71"/>
    </row>
    <row r="230" spans="1:8" ht="15.75" x14ac:dyDescent="0.25">
      <c r="A230" s="11" t="s">
        <v>12</v>
      </c>
      <c r="B230" s="23" t="s">
        <v>86</v>
      </c>
      <c r="C230" s="24">
        <v>2291</v>
      </c>
      <c r="D230" s="19"/>
      <c r="E230" s="19"/>
      <c r="F230" s="19"/>
      <c r="G230" s="24">
        <f t="shared" si="53"/>
        <v>2291</v>
      </c>
      <c r="H230" s="71"/>
    </row>
    <row r="231" spans="1:8" ht="15.75" x14ac:dyDescent="0.25">
      <c r="A231" s="26" t="s">
        <v>196</v>
      </c>
      <c r="B231" s="23" t="s">
        <v>198</v>
      </c>
      <c r="C231" s="24">
        <v>60</v>
      </c>
      <c r="D231" s="19"/>
      <c r="E231" s="19"/>
      <c r="F231" s="19"/>
      <c r="G231" s="24">
        <f t="shared" si="53"/>
        <v>60</v>
      </c>
      <c r="H231" s="71"/>
    </row>
    <row r="232" spans="1:8" ht="15.75" x14ac:dyDescent="0.25">
      <c r="A232" s="11" t="s">
        <v>209</v>
      </c>
      <c r="B232" s="23" t="s">
        <v>87</v>
      </c>
      <c r="C232" s="24">
        <v>360</v>
      </c>
      <c r="D232" s="19"/>
      <c r="E232" s="19"/>
      <c r="F232" s="19"/>
      <c r="G232" s="24">
        <f t="shared" si="53"/>
        <v>360</v>
      </c>
      <c r="H232" s="71"/>
    </row>
    <row r="233" spans="1:8" ht="15.75" x14ac:dyDescent="0.25">
      <c r="A233" s="17" t="s">
        <v>93</v>
      </c>
      <c r="B233" s="12" t="s">
        <v>89</v>
      </c>
      <c r="C233" s="19">
        <f>+C234+C258</f>
        <v>2700</v>
      </c>
      <c r="D233" s="19">
        <f>+D234+D258</f>
        <v>0</v>
      </c>
      <c r="E233" s="19">
        <f>+E234+E258</f>
        <v>0</v>
      </c>
      <c r="F233" s="19">
        <f>+F234+F258</f>
        <v>0</v>
      </c>
      <c r="G233" s="19">
        <f>+G234+G258</f>
        <v>2700</v>
      </c>
      <c r="H233" s="71"/>
    </row>
    <row r="234" spans="1:8" ht="15.75" x14ac:dyDescent="0.25">
      <c r="A234" s="17" t="s">
        <v>9</v>
      </c>
      <c r="B234" s="12"/>
      <c r="C234" s="18">
        <f>+C235+C236+C237+C238+C239+C241+C242+C244+C245+C246+C250+C251+C254+C255+C253+C240+C249+C252+C256+C243+C257</f>
        <v>1870</v>
      </c>
      <c r="D234" s="18">
        <f t="shared" ref="D234:F234" si="67">+D235+D236+D237+D238+D239+D241+D242+D244+D245+D246+D250+D251+D254+D255+D253+D240+D249+D252+D256+D243</f>
        <v>0</v>
      </c>
      <c r="E234" s="18">
        <f>+E235+E236+E237+E238+E239+E241+E242+E244+E245+E246+E250+E251+E254+E255+E253+E240+E249+E252+E256+E243+E247+E248</f>
        <v>0</v>
      </c>
      <c r="F234" s="18">
        <f t="shared" si="67"/>
        <v>0</v>
      </c>
      <c r="G234" s="18">
        <f>+G235+G236+G237+G238+G239+G241+G242+G244+G245+G246+G250+G251+G254+G255+G253+G240+G249+G252+G256+G243+G257</f>
        <v>1870</v>
      </c>
      <c r="H234" s="71"/>
    </row>
    <row r="235" spans="1:8" ht="15.75" x14ac:dyDescent="0.25">
      <c r="A235" s="13" t="s">
        <v>234</v>
      </c>
      <c r="B235" s="35"/>
      <c r="C235" s="24">
        <v>10</v>
      </c>
      <c r="D235" s="19"/>
      <c r="E235" s="19"/>
      <c r="F235" s="19"/>
      <c r="G235" s="24">
        <f t="shared" si="53"/>
        <v>10</v>
      </c>
      <c r="H235" s="71"/>
    </row>
    <row r="236" spans="1:8" ht="15.75" x14ac:dyDescent="0.25">
      <c r="A236" s="13" t="s">
        <v>428</v>
      </c>
      <c r="B236" s="35"/>
      <c r="C236" s="24">
        <v>300</v>
      </c>
      <c r="D236" s="19"/>
      <c r="E236" s="19"/>
      <c r="F236" s="19"/>
      <c r="G236" s="24">
        <f t="shared" si="53"/>
        <v>300</v>
      </c>
      <c r="H236" s="71"/>
    </row>
    <row r="237" spans="1:8" ht="15.75" x14ac:dyDescent="0.25">
      <c r="A237" s="13" t="s">
        <v>225</v>
      </c>
      <c r="B237" s="35"/>
      <c r="C237" s="24">
        <v>20</v>
      </c>
      <c r="D237" s="19"/>
      <c r="E237" s="19"/>
      <c r="F237" s="19"/>
      <c r="G237" s="24">
        <f t="shared" si="53"/>
        <v>20</v>
      </c>
      <c r="H237" s="71"/>
    </row>
    <row r="238" spans="1:8" ht="15.75" x14ac:dyDescent="0.25">
      <c r="A238" s="13" t="s">
        <v>293</v>
      </c>
      <c r="B238" s="35"/>
      <c r="C238" s="30">
        <v>20</v>
      </c>
      <c r="D238" s="19"/>
      <c r="E238" s="19"/>
      <c r="F238" s="19"/>
      <c r="G238" s="24">
        <f t="shared" si="53"/>
        <v>20</v>
      </c>
      <c r="H238" s="71"/>
    </row>
    <row r="239" spans="1:8" ht="15.75" x14ac:dyDescent="0.25">
      <c r="A239" s="13" t="s">
        <v>273</v>
      </c>
      <c r="B239" s="35"/>
      <c r="C239" s="30">
        <v>20</v>
      </c>
      <c r="D239" s="19"/>
      <c r="E239" s="19"/>
      <c r="F239" s="19"/>
      <c r="G239" s="24">
        <f t="shared" si="53"/>
        <v>20</v>
      </c>
      <c r="H239" s="71"/>
    </row>
    <row r="240" spans="1:8" ht="15.75" x14ac:dyDescent="0.25">
      <c r="A240" s="13" t="s">
        <v>551</v>
      </c>
      <c r="B240" s="35"/>
      <c r="C240" s="30">
        <v>336</v>
      </c>
      <c r="D240" s="24"/>
      <c r="E240" s="24"/>
      <c r="F240" s="19"/>
      <c r="G240" s="24">
        <f t="shared" si="53"/>
        <v>336</v>
      </c>
      <c r="H240" s="71"/>
    </row>
    <row r="241" spans="1:8" ht="15.75" x14ac:dyDescent="0.25">
      <c r="A241" s="13" t="s">
        <v>274</v>
      </c>
      <c r="B241" s="35"/>
      <c r="C241" s="30">
        <v>70</v>
      </c>
      <c r="D241" s="19"/>
      <c r="E241" s="19"/>
      <c r="F241" s="19"/>
      <c r="G241" s="24">
        <f t="shared" si="53"/>
        <v>70</v>
      </c>
      <c r="H241" s="71"/>
    </row>
    <row r="242" spans="1:8" ht="15.75" x14ac:dyDescent="0.25">
      <c r="A242" s="13" t="s">
        <v>277</v>
      </c>
      <c r="B242" s="35"/>
      <c r="C242" s="30">
        <v>70</v>
      </c>
      <c r="D242" s="19"/>
      <c r="E242" s="19"/>
      <c r="F242" s="19"/>
      <c r="G242" s="24">
        <f t="shared" si="53"/>
        <v>70</v>
      </c>
      <c r="H242" s="71"/>
    </row>
    <row r="243" spans="1:8" ht="47.25" x14ac:dyDescent="0.25">
      <c r="A243" s="60" t="s">
        <v>439</v>
      </c>
      <c r="B243" s="35"/>
      <c r="C243" s="30">
        <v>314</v>
      </c>
      <c r="D243" s="19"/>
      <c r="E243" s="24"/>
      <c r="F243" s="24"/>
      <c r="G243" s="24">
        <f t="shared" si="53"/>
        <v>314</v>
      </c>
      <c r="H243" s="71"/>
    </row>
    <row r="244" spans="1:8" ht="15.75" x14ac:dyDescent="0.25">
      <c r="A244" s="13" t="s">
        <v>275</v>
      </c>
      <c r="B244" s="35"/>
      <c r="C244" s="30">
        <v>35</v>
      </c>
      <c r="D244" s="19"/>
      <c r="E244" s="24"/>
      <c r="F244" s="19"/>
      <c r="G244" s="24">
        <f t="shared" si="53"/>
        <v>35</v>
      </c>
      <c r="H244" s="71"/>
    </row>
    <row r="245" spans="1:8" ht="15.75" x14ac:dyDescent="0.25">
      <c r="A245" s="13" t="s">
        <v>308</v>
      </c>
      <c r="B245" s="35"/>
      <c r="C245" s="30">
        <v>4</v>
      </c>
      <c r="D245" s="24"/>
      <c r="E245" s="24"/>
      <c r="F245" s="24"/>
      <c r="G245" s="24">
        <f t="shared" si="53"/>
        <v>4</v>
      </c>
      <c r="H245" s="71"/>
    </row>
    <row r="246" spans="1:8" ht="15.75" x14ac:dyDescent="0.25">
      <c r="A246" s="13" t="s">
        <v>426</v>
      </c>
      <c r="B246" s="35"/>
      <c r="C246" s="30">
        <v>5</v>
      </c>
      <c r="D246" s="24"/>
      <c r="E246" s="24"/>
      <c r="F246" s="24"/>
      <c r="G246" s="24">
        <f t="shared" si="53"/>
        <v>5</v>
      </c>
      <c r="H246" s="71"/>
    </row>
    <row r="247" spans="1:8" ht="15.75" x14ac:dyDescent="0.25">
      <c r="A247" s="13" t="s">
        <v>562</v>
      </c>
      <c r="B247" s="35"/>
      <c r="C247" s="30">
        <v>25</v>
      </c>
      <c r="D247" s="24"/>
      <c r="E247" s="24"/>
      <c r="F247" s="24"/>
      <c r="G247" s="24">
        <f t="shared" si="53"/>
        <v>25</v>
      </c>
      <c r="H247" s="71"/>
    </row>
    <row r="248" spans="1:8" ht="15.75" x14ac:dyDescent="0.25">
      <c r="A248" s="13" t="s">
        <v>563</v>
      </c>
      <c r="B248" s="35"/>
      <c r="C248" s="30">
        <v>104</v>
      </c>
      <c r="D248" s="24"/>
      <c r="E248" s="24"/>
      <c r="F248" s="24"/>
      <c r="G248" s="24">
        <v>104</v>
      </c>
      <c r="H248" s="71"/>
    </row>
    <row r="249" spans="1:8" ht="15.75" x14ac:dyDescent="0.25">
      <c r="A249" s="70" t="s">
        <v>566</v>
      </c>
      <c r="B249" s="35"/>
      <c r="C249" s="30">
        <v>220</v>
      </c>
      <c r="D249" s="24"/>
      <c r="E249" s="24"/>
      <c r="F249" s="24"/>
      <c r="G249" s="24">
        <v>220</v>
      </c>
      <c r="H249" s="71"/>
    </row>
    <row r="250" spans="1:8" ht="15.75" x14ac:dyDescent="0.25">
      <c r="A250" s="13" t="s">
        <v>427</v>
      </c>
      <c r="B250" s="35"/>
      <c r="C250" s="30">
        <v>0</v>
      </c>
      <c r="D250" s="19"/>
      <c r="E250" s="24"/>
      <c r="F250" s="19"/>
      <c r="G250" s="24">
        <f t="shared" si="53"/>
        <v>0</v>
      </c>
      <c r="H250" s="71"/>
    </row>
    <row r="251" spans="1:8" ht="15.75" x14ac:dyDescent="0.25">
      <c r="A251" s="13" t="s">
        <v>301</v>
      </c>
      <c r="B251" s="35"/>
      <c r="C251" s="30">
        <v>5</v>
      </c>
      <c r="D251" s="19"/>
      <c r="E251" s="19"/>
      <c r="F251" s="19"/>
      <c r="G251" s="24">
        <f t="shared" si="53"/>
        <v>5</v>
      </c>
      <c r="H251" s="71"/>
    </row>
    <row r="252" spans="1:8" ht="15.75" x14ac:dyDescent="0.25">
      <c r="A252" s="13" t="s">
        <v>567</v>
      </c>
      <c r="B252" s="35"/>
      <c r="C252" s="30">
        <v>170</v>
      </c>
      <c r="D252" s="19"/>
      <c r="E252" s="24"/>
      <c r="F252" s="19"/>
      <c r="G252" s="24">
        <v>170</v>
      </c>
      <c r="H252" s="71"/>
    </row>
    <row r="253" spans="1:8" ht="15.75" x14ac:dyDescent="0.25">
      <c r="A253" s="13" t="s">
        <v>564</v>
      </c>
      <c r="B253" s="35"/>
      <c r="C253" s="30">
        <v>107</v>
      </c>
      <c r="D253" s="24">
        <v>0</v>
      </c>
      <c r="E253" s="24"/>
      <c r="F253" s="24"/>
      <c r="G253" s="24">
        <f t="shared" si="53"/>
        <v>107</v>
      </c>
      <c r="H253" s="71"/>
    </row>
    <row r="254" spans="1:8" ht="15.75" x14ac:dyDescent="0.25">
      <c r="A254" s="13" t="s">
        <v>309</v>
      </c>
      <c r="B254" s="35"/>
      <c r="C254" s="30">
        <v>0</v>
      </c>
      <c r="D254" s="24">
        <v>0</v>
      </c>
      <c r="E254" s="24"/>
      <c r="F254" s="24"/>
      <c r="G254" s="24">
        <f t="shared" si="53"/>
        <v>0</v>
      </c>
      <c r="H254" s="71"/>
    </row>
    <row r="255" spans="1:8" ht="15.75" x14ac:dyDescent="0.25">
      <c r="A255" s="13" t="s">
        <v>323</v>
      </c>
      <c r="B255" s="13"/>
      <c r="C255" s="30">
        <v>10</v>
      </c>
      <c r="D255" s="19"/>
      <c r="E255" s="19"/>
      <c r="F255" s="19"/>
      <c r="G255" s="24">
        <f t="shared" si="53"/>
        <v>10</v>
      </c>
      <c r="H255" s="71"/>
    </row>
    <row r="256" spans="1:8" ht="15.75" x14ac:dyDescent="0.25">
      <c r="A256" s="13" t="s">
        <v>585</v>
      </c>
      <c r="B256" s="13"/>
      <c r="C256" s="30">
        <v>54</v>
      </c>
      <c r="D256" s="25"/>
      <c r="E256" s="30"/>
      <c r="F256" s="30"/>
      <c r="G256" s="30">
        <f t="shared" si="53"/>
        <v>54</v>
      </c>
      <c r="H256" s="71"/>
    </row>
    <row r="257" spans="1:8" ht="15.75" x14ac:dyDescent="0.25">
      <c r="A257" s="13" t="s">
        <v>425</v>
      </c>
      <c r="B257" s="12"/>
      <c r="C257" s="52">
        <v>100</v>
      </c>
      <c r="D257" s="19"/>
      <c r="E257" s="19"/>
      <c r="F257" s="19"/>
      <c r="G257" s="24">
        <f t="shared" si="53"/>
        <v>100</v>
      </c>
      <c r="H257" s="71"/>
    </row>
    <row r="258" spans="1:8" ht="15.75" x14ac:dyDescent="0.25">
      <c r="A258" s="50" t="s">
        <v>130</v>
      </c>
      <c r="B258" s="12"/>
      <c r="C258" s="51">
        <f>C259+C260+C261+C262+C263+C264+C265+C266+C267+C268+C269+C270+C271+C272+C273</f>
        <v>830</v>
      </c>
      <c r="D258" s="51">
        <f>+D259+D260+D261+D262+D263+D264+D265+D266+D267+D268+D269+D270+D271+D272+D273</f>
        <v>0</v>
      </c>
      <c r="E258" s="51">
        <f>+E259+E260+E261+E262+E263+E264+E265+E266+E267+E268+E269+E270+E271+E272+E273</f>
        <v>0</v>
      </c>
      <c r="F258" s="51">
        <f>+F259+F260+F261+F262+F263+F264+F265+F266+F267+F268+F269+F270+F271+F272+F273</f>
        <v>0</v>
      </c>
      <c r="G258" s="51">
        <f>+G259+G260+G261+G262+G263+G264+G265+G266+G267+G268+G269+G270+G271+G272+G273</f>
        <v>830</v>
      </c>
      <c r="H258" s="71"/>
    </row>
    <row r="259" spans="1:8" ht="15.75" x14ac:dyDescent="0.25">
      <c r="A259" s="13" t="s">
        <v>433</v>
      </c>
      <c r="B259" s="12"/>
      <c r="C259" s="52">
        <v>60</v>
      </c>
      <c r="D259" s="52"/>
      <c r="E259" s="52"/>
      <c r="F259" s="52"/>
      <c r="G259" s="24">
        <f t="shared" si="53"/>
        <v>60</v>
      </c>
      <c r="H259" s="71"/>
    </row>
    <row r="260" spans="1:8" ht="15.75" x14ac:dyDescent="0.25">
      <c r="A260" s="13" t="s">
        <v>308</v>
      </c>
      <c r="B260" s="12"/>
      <c r="C260" s="52">
        <v>202</v>
      </c>
      <c r="D260" s="52"/>
      <c r="E260" s="52"/>
      <c r="F260" s="52"/>
      <c r="G260" s="24">
        <f t="shared" ref="G260:G320" si="68">+C260+D260+E260+F260</f>
        <v>202</v>
      </c>
      <c r="H260" s="71"/>
    </row>
    <row r="261" spans="1:8" ht="15.75" x14ac:dyDescent="0.25">
      <c r="A261" s="13" t="s">
        <v>429</v>
      </c>
      <c r="B261" s="12"/>
      <c r="C261" s="52">
        <v>10</v>
      </c>
      <c r="D261" s="19"/>
      <c r="E261" s="19"/>
      <c r="F261" s="19"/>
      <c r="G261" s="24">
        <f t="shared" si="68"/>
        <v>10</v>
      </c>
      <c r="H261" s="71"/>
    </row>
    <row r="262" spans="1:8" ht="15.75" x14ac:dyDescent="0.25">
      <c r="A262" s="13" t="s">
        <v>426</v>
      </c>
      <c r="B262" s="12"/>
      <c r="C262" s="52">
        <v>56</v>
      </c>
      <c r="D262" s="24"/>
      <c r="E262" s="24"/>
      <c r="F262" s="19"/>
      <c r="G262" s="24">
        <f t="shared" si="68"/>
        <v>56</v>
      </c>
      <c r="H262" s="71"/>
    </row>
    <row r="263" spans="1:8" ht="15.75" x14ac:dyDescent="0.25">
      <c r="A263" s="13" t="s">
        <v>309</v>
      </c>
      <c r="B263" s="12"/>
      <c r="C263" s="52">
        <v>221</v>
      </c>
      <c r="D263" s="24"/>
      <c r="E263" s="24"/>
      <c r="F263" s="19"/>
      <c r="G263" s="24">
        <f t="shared" si="68"/>
        <v>221</v>
      </c>
      <c r="H263" s="71"/>
    </row>
    <row r="264" spans="1:8" ht="15.75" x14ac:dyDescent="0.25">
      <c r="A264" s="13" t="s">
        <v>430</v>
      </c>
      <c r="B264" s="12"/>
      <c r="C264" s="52">
        <v>10</v>
      </c>
      <c r="D264" s="19"/>
      <c r="E264" s="19"/>
      <c r="F264" s="19"/>
      <c r="G264" s="24">
        <f t="shared" si="68"/>
        <v>10</v>
      </c>
      <c r="H264" s="71"/>
    </row>
    <row r="265" spans="1:8" ht="31.5" x14ac:dyDescent="0.25">
      <c r="A265" s="13" t="s">
        <v>431</v>
      </c>
      <c r="B265" s="12"/>
      <c r="C265" s="52">
        <v>0</v>
      </c>
      <c r="D265" s="24"/>
      <c r="E265" s="19"/>
      <c r="F265" s="19"/>
      <c r="G265" s="24">
        <f t="shared" si="68"/>
        <v>0</v>
      </c>
      <c r="H265" s="71"/>
    </row>
    <row r="266" spans="1:8" ht="31.5" x14ac:dyDescent="0.25">
      <c r="A266" s="13" t="s">
        <v>554</v>
      </c>
      <c r="B266" s="12"/>
      <c r="C266" s="52">
        <v>70</v>
      </c>
      <c r="D266" s="24"/>
      <c r="E266" s="19"/>
      <c r="F266" s="19"/>
      <c r="G266" s="24">
        <v>70</v>
      </c>
      <c r="H266" s="71"/>
    </row>
    <row r="267" spans="1:8" ht="15.75" x14ac:dyDescent="0.25">
      <c r="A267" s="13" t="s">
        <v>432</v>
      </c>
      <c r="B267" s="12"/>
      <c r="C267" s="52">
        <v>10</v>
      </c>
      <c r="D267" s="19"/>
      <c r="E267" s="19"/>
      <c r="F267" s="19"/>
      <c r="G267" s="24">
        <f t="shared" si="68"/>
        <v>10</v>
      </c>
      <c r="H267" s="71"/>
    </row>
    <row r="268" spans="1:8" ht="15.75" x14ac:dyDescent="0.25">
      <c r="A268" s="13" t="s">
        <v>434</v>
      </c>
      <c r="B268" s="12"/>
      <c r="C268" s="52">
        <v>10</v>
      </c>
      <c r="D268" s="19"/>
      <c r="E268" s="19"/>
      <c r="F268" s="19"/>
      <c r="G268" s="24">
        <f t="shared" si="68"/>
        <v>10</v>
      </c>
      <c r="H268" s="71"/>
    </row>
    <row r="269" spans="1:8" ht="15.75" x14ac:dyDescent="0.25">
      <c r="A269" s="13" t="s">
        <v>435</v>
      </c>
      <c r="B269" s="12"/>
      <c r="C269" s="52">
        <v>10</v>
      </c>
      <c r="D269" s="19"/>
      <c r="E269" s="19"/>
      <c r="F269" s="19"/>
      <c r="G269" s="24">
        <f t="shared" si="68"/>
        <v>10</v>
      </c>
      <c r="H269" s="71"/>
    </row>
    <row r="270" spans="1:8" ht="15.75" x14ac:dyDescent="0.25">
      <c r="A270" s="13" t="s">
        <v>436</v>
      </c>
      <c r="B270" s="12"/>
      <c r="C270" s="52">
        <v>70</v>
      </c>
      <c r="D270" s="19"/>
      <c r="E270" s="19"/>
      <c r="F270" s="19"/>
      <c r="G270" s="24">
        <f t="shared" si="68"/>
        <v>70</v>
      </c>
      <c r="H270" s="71"/>
    </row>
    <row r="271" spans="1:8" ht="15.75" x14ac:dyDescent="0.25">
      <c r="A271" s="13"/>
      <c r="B271" s="12"/>
      <c r="C271" s="52"/>
      <c r="D271" s="19"/>
      <c r="E271" s="19"/>
      <c r="F271" s="19"/>
      <c r="G271" s="24"/>
      <c r="H271" s="71"/>
    </row>
    <row r="272" spans="1:8" ht="15.75" x14ac:dyDescent="0.25">
      <c r="A272" s="13" t="s">
        <v>404</v>
      </c>
      <c r="B272" s="12"/>
      <c r="C272" s="52">
        <v>91</v>
      </c>
      <c r="D272" s="19"/>
      <c r="E272" s="19"/>
      <c r="F272" s="19"/>
      <c r="G272" s="24">
        <f t="shared" si="68"/>
        <v>91</v>
      </c>
      <c r="H272" s="71"/>
    </row>
    <row r="273" spans="1:8" ht="34.5" customHeight="1" x14ac:dyDescent="0.25">
      <c r="A273" s="13" t="s">
        <v>310</v>
      </c>
      <c r="B273" s="35"/>
      <c r="C273" s="24">
        <v>10</v>
      </c>
      <c r="D273" s="19"/>
      <c r="E273" s="19"/>
      <c r="F273" s="19"/>
      <c r="G273" s="24">
        <f t="shared" si="68"/>
        <v>10</v>
      </c>
      <c r="H273" s="71"/>
    </row>
    <row r="274" spans="1:8" ht="15.75" x14ac:dyDescent="0.25">
      <c r="A274" s="17" t="s">
        <v>356</v>
      </c>
      <c r="B274" s="12" t="s">
        <v>357</v>
      </c>
      <c r="C274" s="25">
        <v>570</v>
      </c>
      <c r="D274" s="19"/>
      <c r="E274" s="19"/>
      <c r="F274" s="19"/>
      <c r="G274" s="19">
        <f t="shared" si="68"/>
        <v>570</v>
      </c>
      <c r="H274" s="71"/>
    </row>
    <row r="275" spans="1:8" ht="15" customHeight="1" x14ac:dyDescent="0.25">
      <c r="A275" s="17" t="s">
        <v>360</v>
      </c>
      <c r="B275" s="49" t="s">
        <v>94</v>
      </c>
      <c r="C275" s="51">
        <f>+C276+C277+C279+C282+C283+C286+C287+C288+C289+C290+C291+C292+C293+C294+C295+C281+C278+C280+C284+C285</f>
        <v>1792</v>
      </c>
      <c r="D275" s="51">
        <f t="shared" ref="D275:G275" si="69">+D276+D277+D279+D282+D283+D286+D287+D288+D289+D290+D291+D292+D293+D294+D295+D281+D278+D280+D284+D285</f>
        <v>0</v>
      </c>
      <c r="E275" s="51">
        <f t="shared" si="69"/>
        <v>0</v>
      </c>
      <c r="F275" s="51">
        <f t="shared" si="69"/>
        <v>0</v>
      </c>
      <c r="G275" s="51">
        <f t="shared" si="69"/>
        <v>1792</v>
      </c>
      <c r="H275" s="71"/>
    </row>
    <row r="276" spans="1:8" ht="35.25" customHeight="1" x14ac:dyDescent="0.25">
      <c r="A276" s="13" t="s">
        <v>283</v>
      </c>
      <c r="B276" s="37"/>
      <c r="C276" s="52">
        <v>80</v>
      </c>
      <c r="D276" s="19"/>
      <c r="E276" s="19"/>
      <c r="F276" s="19"/>
      <c r="G276" s="24">
        <f t="shared" si="68"/>
        <v>80</v>
      </c>
      <c r="H276" s="71"/>
    </row>
    <row r="277" spans="1:8" ht="15.75" x14ac:dyDescent="0.25">
      <c r="A277" s="13" t="s">
        <v>291</v>
      </c>
      <c r="B277" s="37"/>
      <c r="C277" s="24">
        <v>33</v>
      </c>
      <c r="D277" s="19"/>
      <c r="E277" s="19"/>
      <c r="F277" s="19"/>
      <c r="G277" s="24">
        <f t="shared" si="68"/>
        <v>33</v>
      </c>
      <c r="H277" s="71"/>
    </row>
    <row r="278" spans="1:8" ht="15.75" x14ac:dyDescent="0.25">
      <c r="A278" s="13" t="s">
        <v>497</v>
      </c>
      <c r="B278" s="37"/>
      <c r="C278" s="24">
        <v>20</v>
      </c>
      <c r="D278" s="19"/>
      <c r="E278" s="19"/>
      <c r="F278" s="19"/>
      <c r="G278" s="24">
        <f t="shared" si="68"/>
        <v>20</v>
      </c>
      <c r="H278" s="71"/>
    </row>
    <row r="279" spans="1:8" ht="15.75" x14ac:dyDescent="0.25">
      <c r="A279" s="13" t="s">
        <v>330</v>
      </c>
      <c r="B279" s="37"/>
      <c r="C279" s="24">
        <v>100</v>
      </c>
      <c r="D279" s="19"/>
      <c r="E279" s="19"/>
      <c r="F279" s="19"/>
      <c r="G279" s="24">
        <f t="shared" si="68"/>
        <v>100</v>
      </c>
      <c r="H279" s="71"/>
    </row>
    <row r="280" spans="1:8" ht="15.75" x14ac:dyDescent="0.25">
      <c r="A280" s="13" t="s">
        <v>521</v>
      </c>
      <c r="B280" s="37"/>
      <c r="C280" s="24">
        <v>30</v>
      </c>
      <c r="D280" s="24"/>
      <c r="E280" s="24"/>
      <c r="F280" s="24"/>
      <c r="G280" s="24">
        <f t="shared" si="68"/>
        <v>30</v>
      </c>
      <c r="H280" s="71"/>
    </row>
    <row r="281" spans="1:8" ht="15.75" x14ac:dyDescent="0.25">
      <c r="A281" s="13" t="s">
        <v>394</v>
      </c>
      <c r="B281" s="37"/>
      <c r="C281" s="24">
        <v>95</v>
      </c>
      <c r="D281" s="19"/>
      <c r="E281" s="19"/>
      <c r="F281" s="19"/>
      <c r="G281" s="24">
        <f t="shared" si="68"/>
        <v>95</v>
      </c>
      <c r="H281" s="71"/>
    </row>
    <row r="282" spans="1:8" ht="15.75" x14ac:dyDescent="0.25">
      <c r="A282" s="13" t="s">
        <v>223</v>
      </c>
      <c r="B282" s="37"/>
      <c r="C282" s="24">
        <v>50</v>
      </c>
      <c r="D282" s="19"/>
      <c r="E282" s="19"/>
      <c r="F282" s="19"/>
      <c r="G282" s="24">
        <f t="shared" si="68"/>
        <v>50</v>
      </c>
      <c r="H282" s="71"/>
    </row>
    <row r="283" spans="1:8" ht="36" customHeight="1" x14ac:dyDescent="0.25">
      <c r="A283" s="13" t="s">
        <v>260</v>
      </c>
      <c r="B283" s="37"/>
      <c r="C283" s="24">
        <v>707</v>
      </c>
      <c r="D283" s="19"/>
      <c r="E283" s="24"/>
      <c r="F283" s="24"/>
      <c r="G283" s="24">
        <f t="shared" si="68"/>
        <v>707</v>
      </c>
      <c r="H283" s="71"/>
    </row>
    <row r="284" spans="1:8" ht="20.25" customHeight="1" x14ac:dyDescent="0.25">
      <c r="A284" s="13" t="s">
        <v>538</v>
      </c>
      <c r="B284" s="36"/>
      <c r="C284" s="24">
        <v>10</v>
      </c>
      <c r="D284" s="24"/>
      <c r="E284" s="24"/>
      <c r="F284" s="24"/>
      <c r="G284" s="24">
        <f t="shared" si="68"/>
        <v>10</v>
      </c>
      <c r="H284" s="71"/>
    </row>
    <row r="285" spans="1:8" ht="21" customHeight="1" x14ac:dyDescent="0.25">
      <c r="A285" s="13" t="s">
        <v>539</v>
      </c>
      <c r="B285" s="36"/>
      <c r="C285" s="24">
        <v>60</v>
      </c>
      <c r="D285" s="24"/>
      <c r="E285" s="24"/>
      <c r="F285" s="24"/>
      <c r="G285" s="24">
        <f t="shared" si="68"/>
        <v>60</v>
      </c>
      <c r="H285" s="71"/>
    </row>
    <row r="286" spans="1:8" ht="15.75" x14ac:dyDescent="0.25">
      <c r="A286" s="13" t="s">
        <v>294</v>
      </c>
      <c r="B286" s="36"/>
      <c r="C286" s="24">
        <v>39</v>
      </c>
      <c r="D286" s="19"/>
      <c r="E286" s="19"/>
      <c r="F286" s="24"/>
      <c r="G286" s="24">
        <f t="shared" si="68"/>
        <v>39</v>
      </c>
      <c r="H286" s="71"/>
    </row>
    <row r="287" spans="1:8" ht="15.75" x14ac:dyDescent="0.25">
      <c r="A287" s="13" t="s">
        <v>261</v>
      </c>
      <c r="B287" s="36"/>
      <c r="C287" s="24">
        <v>10</v>
      </c>
      <c r="D287" s="19"/>
      <c r="E287" s="19"/>
      <c r="F287" s="19"/>
      <c r="G287" s="24">
        <f t="shared" si="68"/>
        <v>10</v>
      </c>
      <c r="H287" s="71"/>
    </row>
    <row r="288" spans="1:8" ht="15.75" x14ac:dyDescent="0.25">
      <c r="A288" s="13" t="s">
        <v>240</v>
      </c>
      <c r="B288" s="36"/>
      <c r="C288" s="24">
        <v>20</v>
      </c>
      <c r="D288" s="19"/>
      <c r="E288" s="19"/>
      <c r="F288" s="19"/>
      <c r="G288" s="24">
        <f t="shared" si="68"/>
        <v>20</v>
      </c>
      <c r="H288" s="71"/>
    </row>
    <row r="289" spans="1:8" ht="15.75" x14ac:dyDescent="0.25">
      <c r="A289" s="13" t="s">
        <v>262</v>
      </c>
      <c r="B289" s="37"/>
      <c r="C289" s="24">
        <v>20</v>
      </c>
      <c r="D289" s="19"/>
      <c r="E289" s="19"/>
      <c r="F289" s="19"/>
      <c r="G289" s="24">
        <f t="shared" si="68"/>
        <v>20</v>
      </c>
      <c r="H289" s="71"/>
    </row>
    <row r="290" spans="1:8" ht="15.75" x14ac:dyDescent="0.25">
      <c r="A290" s="13" t="s">
        <v>224</v>
      </c>
      <c r="B290" s="36"/>
      <c r="C290" s="24">
        <v>200</v>
      </c>
      <c r="D290" s="19"/>
      <c r="E290" s="24"/>
      <c r="F290" s="24"/>
      <c r="G290" s="24">
        <f t="shared" si="68"/>
        <v>200</v>
      </c>
      <c r="H290" s="71"/>
    </row>
    <row r="291" spans="1:8" ht="30.75" customHeight="1" x14ac:dyDescent="0.25">
      <c r="A291" s="13" t="s">
        <v>256</v>
      </c>
      <c r="B291" s="36"/>
      <c r="C291" s="24">
        <v>50</v>
      </c>
      <c r="D291" s="19"/>
      <c r="E291" s="19"/>
      <c r="F291" s="19"/>
      <c r="G291" s="24">
        <f t="shared" si="68"/>
        <v>50</v>
      </c>
      <c r="H291" s="71"/>
    </row>
    <row r="292" spans="1:8" ht="15.75" x14ac:dyDescent="0.25">
      <c r="A292" s="13" t="s">
        <v>263</v>
      </c>
      <c r="B292" s="37"/>
      <c r="C292" s="24">
        <v>50</v>
      </c>
      <c r="D292" s="19"/>
      <c r="E292" s="19"/>
      <c r="F292" s="19"/>
      <c r="G292" s="24">
        <f t="shared" si="68"/>
        <v>50</v>
      </c>
      <c r="H292" s="71"/>
    </row>
    <row r="293" spans="1:8" ht="15.75" x14ac:dyDescent="0.25">
      <c r="A293" s="13" t="s">
        <v>295</v>
      </c>
      <c r="B293" s="37"/>
      <c r="C293" s="30">
        <v>98</v>
      </c>
      <c r="D293" s="19"/>
      <c r="E293" s="24"/>
      <c r="F293" s="24"/>
      <c r="G293" s="24">
        <f t="shared" si="68"/>
        <v>98</v>
      </c>
      <c r="H293" s="71"/>
    </row>
    <row r="294" spans="1:8" ht="31.5" x14ac:dyDescent="0.25">
      <c r="A294" s="13" t="s">
        <v>280</v>
      </c>
      <c r="B294" s="36"/>
      <c r="C294" s="30">
        <v>40</v>
      </c>
      <c r="D294" s="19"/>
      <c r="E294" s="19"/>
      <c r="F294" s="19"/>
      <c r="G294" s="24">
        <f t="shared" si="68"/>
        <v>40</v>
      </c>
      <c r="H294" s="71"/>
    </row>
    <row r="295" spans="1:8" ht="15.75" x14ac:dyDescent="0.25">
      <c r="A295" s="13" t="s">
        <v>210</v>
      </c>
      <c r="B295" s="36"/>
      <c r="C295" s="30">
        <v>80</v>
      </c>
      <c r="D295" s="24"/>
      <c r="E295" s="24"/>
      <c r="F295" s="19"/>
      <c r="G295" s="24">
        <f t="shared" si="68"/>
        <v>80</v>
      </c>
      <c r="H295" s="71"/>
    </row>
    <row r="296" spans="1:8" ht="15.75" x14ac:dyDescent="0.25">
      <c r="A296" s="17" t="s">
        <v>44</v>
      </c>
      <c r="B296" s="49" t="s">
        <v>149</v>
      </c>
      <c r="C296" s="51">
        <f>+C297+C298+C299+C300+C301+C302+C303</f>
        <v>685</v>
      </c>
      <c r="D296" s="51">
        <f t="shared" ref="D296:G296" si="70">+D297+D298+D299+D300+D301+D302+D303</f>
        <v>0</v>
      </c>
      <c r="E296" s="51">
        <f t="shared" si="70"/>
        <v>0</v>
      </c>
      <c r="F296" s="51">
        <f t="shared" si="70"/>
        <v>0</v>
      </c>
      <c r="G296" s="51">
        <f t="shared" si="70"/>
        <v>685</v>
      </c>
      <c r="H296" s="71"/>
    </row>
    <row r="297" spans="1:8" ht="15.75" x14ac:dyDescent="0.25">
      <c r="A297" s="11" t="s">
        <v>336</v>
      </c>
      <c r="B297" s="49"/>
      <c r="C297" s="52">
        <v>292</v>
      </c>
      <c r="D297" s="24"/>
      <c r="E297" s="24"/>
      <c r="F297" s="19"/>
      <c r="G297" s="24">
        <f t="shared" si="68"/>
        <v>292</v>
      </c>
      <c r="H297" s="71"/>
    </row>
    <row r="298" spans="1:8" ht="23.25" customHeight="1" x14ac:dyDescent="0.25">
      <c r="A298" s="13" t="s">
        <v>257</v>
      </c>
      <c r="B298" s="37"/>
      <c r="C298" s="24">
        <v>100</v>
      </c>
      <c r="D298" s="19"/>
      <c r="E298" s="19"/>
      <c r="F298" s="19"/>
      <c r="G298" s="24">
        <f t="shared" si="68"/>
        <v>100</v>
      </c>
      <c r="H298" s="71"/>
    </row>
    <row r="299" spans="1:8" ht="23.25" customHeight="1" x14ac:dyDescent="0.25">
      <c r="A299" s="87" t="s">
        <v>437</v>
      </c>
      <c r="B299" s="36"/>
      <c r="C299" s="46">
        <v>0</v>
      </c>
      <c r="D299" s="19">
        <v>0</v>
      </c>
      <c r="E299" s="19"/>
      <c r="F299" s="24">
        <v>0</v>
      </c>
      <c r="G299" s="24">
        <f t="shared" si="68"/>
        <v>0</v>
      </c>
      <c r="H299" s="71"/>
    </row>
    <row r="300" spans="1:8" ht="23.25" customHeight="1" x14ac:dyDescent="0.25">
      <c r="A300" s="87" t="s">
        <v>498</v>
      </c>
      <c r="B300" s="36"/>
      <c r="C300" s="46">
        <v>87</v>
      </c>
      <c r="D300" s="19"/>
      <c r="E300" s="19"/>
      <c r="F300" s="19"/>
      <c r="G300" s="24">
        <f t="shared" si="68"/>
        <v>87</v>
      </c>
      <c r="H300" s="71"/>
    </row>
    <row r="301" spans="1:8" ht="23.25" customHeight="1" x14ac:dyDescent="0.25">
      <c r="A301" s="87" t="s">
        <v>438</v>
      </c>
      <c r="B301" s="36"/>
      <c r="C301" s="46">
        <v>201</v>
      </c>
      <c r="D301" s="24"/>
      <c r="E301" s="24"/>
      <c r="F301" s="19"/>
      <c r="G301" s="24">
        <f t="shared" si="68"/>
        <v>201</v>
      </c>
      <c r="H301" s="71"/>
    </row>
    <row r="302" spans="1:8" ht="51" customHeight="1" x14ac:dyDescent="0.25">
      <c r="A302" s="60" t="s">
        <v>439</v>
      </c>
      <c r="B302" s="36"/>
      <c r="C302" s="46">
        <v>0</v>
      </c>
      <c r="D302" s="24"/>
      <c r="E302" s="24"/>
      <c r="F302" s="19"/>
      <c r="G302" s="24">
        <f t="shared" si="68"/>
        <v>0</v>
      </c>
      <c r="H302" s="71"/>
    </row>
    <row r="303" spans="1:8" ht="54" customHeight="1" x14ac:dyDescent="0.25">
      <c r="A303" s="41" t="s">
        <v>337</v>
      </c>
      <c r="B303" s="36"/>
      <c r="C303" s="46">
        <v>5</v>
      </c>
      <c r="D303" s="19"/>
      <c r="E303" s="19"/>
      <c r="F303" s="19"/>
      <c r="G303" s="24">
        <f t="shared" si="68"/>
        <v>5</v>
      </c>
      <c r="H303" s="71"/>
    </row>
    <row r="304" spans="1:8" ht="15.75" x14ac:dyDescent="0.25">
      <c r="A304" s="53" t="s">
        <v>249</v>
      </c>
      <c r="B304" s="54" t="s">
        <v>250</v>
      </c>
      <c r="C304" s="55">
        <f>+C305</f>
        <v>1466</v>
      </c>
      <c r="D304" s="55">
        <f t="shared" ref="D304:F304" si="71">+D305</f>
        <v>0</v>
      </c>
      <c r="E304" s="55"/>
      <c r="F304" s="55">
        <f t="shared" si="71"/>
        <v>-115</v>
      </c>
      <c r="G304" s="55">
        <f t="shared" si="68"/>
        <v>1351</v>
      </c>
      <c r="H304" s="71"/>
    </row>
    <row r="305" spans="1:8" ht="34.5" customHeight="1" x14ac:dyDescent="0.25">
      <c r="A305" s="56" t="s">
        <v>251</v>
      </c>
      <c r="B305" s="36"/>
      <c r="C305" s="95">
        <v>1466</v>
      </c>
      <c r="D305" s="46"/>
      <c r="E305" s="46"/>
      <c r="F305" s="95">
        <v>-115</v>
      </c>
      <c r="G305" s="46">
        <f t="shared" si="68"/>
        <v>1351</v>
      </c>
      <c r="H305" s="71"/>
    </row>
    <row r="306" spans="1:8" ht="17.25" customHeight="1" x14ac:dyDescent="0.25">
      <c r="A306" s="41" t="s">
        <v>252</v>
      </c>
      <c r="B306" s="39"/>
      <c r="C306" s="96"/>
      <c r="D306" s="57"/>
      <c r="E306" s="57"/>
      <c r="F306" s="106"/>
      <c r="G306" s="48"/>
      <c r="H306" s="71"/>
    </row>
    <row r="307" spans="1:8" ht="15.75" x14ac:dyDescent="0.25">
      <c r="A307" s="21" t="s">
        <v>96</v>
      </c>
      <c r="B307" s="40" t="s">
        <v>95</v>
      </c>
      <c r="C307" s="57">
        <f>+C308+C309+C310+C311+C312</f>
        <v>53247</v>
      </c>
      <c r="D307" s="57">
        <f t="shared" ref="D307:G307" si="72">+D308+D309+D310+D311+D312</f>
        <v>0</v>
      </c>
      <c r="E307" s="57">
        <f t="shared" si="72"/>
        <v>0</v>
      </c>
      <c r="F307" s="57">
        <f t="shared" si="72"/>
        <v>0</v>
      </c>
      <c r="G307" s="57">
        <f t="shared" si="72"/>
        <v>53247</v>
      </c>
      <c r="H307" s="71"/>
    </row>
    <row r="308" spans="1:8" ht="15.75" x14ac:dyDescent="0.25">
      <c r="A308" s="17" t="s">
        <v>11</v>
      </c>
      <c r="B308" s="58" t="s">
        <v>97</v>
      </c>
      <c r="C308" s="19">
        <f>C314+C319+C339+C343</f>
        <v>20721</v>
      </c>
      <c r="D308" s="19">
        <f t="shared" ref="D308:G308" si="73">D314+D319+D339+D343</f>
        <v>0</v>
      </c>
      <c r="E308" s="19">
        <f t="shared" si="73"/>
        <v>0</v>
      </c>
      <c r="F308" s="19">
        <f t="shared" si="73"/>
        <v>0</v>
      </c>
      <c r="G308" s="19">
        <f t="shared" si="73"/>
        <v>20721</v>
      </c>
      <c r="H308" s="71"/>
    </row>
    <row r="309" spans="1:8" ht="15.75" x14ac:dyDescent="0.25">
      <c r="A309" s="17" t="s">
        <v>12</v>
      </c>
      <c r="B309" s="12" t="s">
        <v>98</v>
      </c>
      <c r="C309" s="19">
        <f>+C320+C340+C344+C315</f>
        <v>5045</v>
      </c>
      <c r="D309" s="19">
        <f t="shared" ref="D309:G309" si="74">+D320+D340+D344+D315</f>
        <v>0</v>
      </c>
      <c r="E309" s="19">
        <f t="shared" si="74"/>
        <v>0</v>
      </c>
      <c r="F309" s="19">
        <f t="shared" si="74"/>
        <v>0</v>
      </c>
      <c r="G309" s="19">
        <f t="shared" si="74"/>
        <v>5045</v>
      </c>
      <c r="H309" s="71"/>
    </row>
    <row r="310" spans="1:8" ht="15.75" x14ac:dyDescent="0.25">
      <c r="A310" s="17" t="s">
        <v>14</v>
      </c>
      <c r="B310" s="12" t="s">
        <v>99</v>
      </c>
      <c r="C310" s="19">
        <f>+C321+C334</f>
        <v>27202</v>
      </c>
      <c r="D310" s="19">
        <f t="shared" ref="D310:G310" si="75">+D321+D334</f>
        <v>0</v>
      </c>
      <c r="E310" s="19">
        <f t="shared" si="75"/>
        <v>0</v>
      </c>
      <c r="F310" s="19">
        <f t="shared" si="75"/>
        <v>0</v>
      </c>
      <c r="G310" s="19">
        <f t="shared" si="75"/>
        <v>27202</v>
      </c>
      <c r="H310" s="71"/>
    </row>
    <row r="311" spans="1:8" ht="15.75" x14ac:dyDescent="0.25">
      <c r="A311" s="21" t="s">
        <v>196</v>
      </c>
      <c r="B311" s="40" t="s">
        <v>197</v>
      </c>
      <c r="C311" s="19">
        <f>C327</f>
        <v>110</v>
      </c>
      <c r="D311" s="19"/>
      <c r="E311" s="19"/>
      <c r="F311" s="19"/>
      <c r="G311" s="19">
        <f t="shared" si="68"/>
        <v>110</v>
      </c>
      <c r="H311" s="71"/>
    </row>
    <row r="312" spans="1:8" ht="15.75" x14ac:dyDescent="0.25">
      <c r="A312" s="17" t="s">
        <v>13</v>
      </c>
      <c r="B312" s="12" t="s">
        <v>134</v>
      </c>
      <c r="C312" s="19">
        <f>+C316+C341+C345</f>
        <v>169</v>
      </c>
      <c r="D312" s="19">
        <f t="shared" ref="D312:G312" si="76">+D316+D341+D345</f>
        <v>0</v>
      </c>
      <c r="E312" s="19">
        <f t="shared" si="76"/>
        <v>0</v>
      </c>
      <c r="F312" s="19">
        <f t="shared" si="76"/>
        <v>0</v>
      </c>
      <c r="G312" s="19">
        <f t="shared" si="76"/>
        <v>169</v>
      </c>
      <c r="H312" s="71"/>
    </row>
    <row r="313" spans="1:8" ht="15.75" x14ac:dyDescent="0.25">
      <c r="A313" s="17" t="s">
        <v>207</v>
      </c>
      <c r="B313" s="12" t="s">
        <v>100</v>
      </c>
      <c r="C313" s="19">
        <f>+C314+C315+C316</f>
        <v>4827</v>
      </c>
      <c r="D313" s="19"/>
      <c r="E313" s="19"/>
      <c r="F313" s="19"/>
      <c r="G313" s="19">
        <f t="shared" si="68"/>
        <v>4827</v>
      </c>
      <c r="H313" s="71"/>
    </row>
    <row r="314" spans="1:8" ht="15.75" x14ac:dyDescent="0.25">
      <c r="A314" s="11" t="s">
        <v>2</v>
      </c>
      <c r="B314" s="35"/>
      <c r="C314" s="24">
        <v>3140</v>
      </c>
      <c r="D314" s="19"/>
      <c r="E314" s="19"/>
      <c r="F314" s="19"/>
      <c r="G314" s="24">
        <f t="shared" si="68"/>
        <v>3140</v>
      </c>
      <c r="H314" s="71"/>
    </row>
    <row r="315" spans="1:8" ht="15.75" x14ac:dyDescent="0.25">
      <c r="A315" s="11" t="s">
        <v>57</v>
      </c>
      <c r="B315" s="35"/>
      <c r="C315" s="24">
        <v>1627</v>
      </c>
      <c r="D315" s="19"/>
      <c r="E315" s="19"/>
      <c r="F315" s="19"/>
      <c r="G315" s="24">
        <f t="shared" si="68"/>
        <v>1627</v>
      </c>
      <c r="H315" s="71"/>
    </row>
    <row r="316" spans="1:8" ht="15.75" x14ac:dyDescent="0.25">
      <c r="A316" s="11" t="s">
        <v>13</v>
      </c>
      <c r="B316" s="35"/>
      <c r="C316" s="24">
        <v>60</v>
      </c>
      <c r="D316" s="24"/>
      <c r="E316" s="24"/>
      <c r="F316" s="19"/>
      <c r="G316" s="24">
        <f t="shared" si="68"/>
        <v>60</v>
      </c>
      <c r="H316" s="71"/>
    </row>
    <row r="317" spans="1:8" ht="15.75" x14ac:dyDescent="0.25">
      <c r="A317" s="17" t="s">
        <v>51</v>
      </c>
      <c r="B317" s="12" t="s">
        <v>101</v>
      </c>
      <c r="C317" s="19">
        <f>+C319+C320+C321+C322</f>
        <v>37631</v>
      </c>
      <c r="D317" s="19">
        <f t="shared" ref="D317:G317" si="77">+D319+D320+D321+D322</f>
        <v>0</v>
      </c>
      <c r="E317" s="19">
        <f t="shared" si="77"/>
        <v>0</v>
      </c>
      <c r="F317" s="19">
        <f t="shared" si="77"/>
        <v>-30</v>
      </c>
      <c r="G317" s="19">
        <f t="shared" si="77"/>
        <v>37601</v>
      </c>
      <c r="H317" s="71"/>
    </row>
    <row r="318" spans="1:8" ht="15.75" x14ac:dyDescent="0.25">
      <c r="A318" s="17" t="s">
        <v>211</v>
      </c>
      <c r="B318" s="35"/>
      <c r="C318" s="24"/>
      <c r="D318" s="24"/>
      <c r="E318" s="24"/>
      <c r="F318" s="19"/>
      <c r="G318" s="24">
        <f t="shared" si="68"/>
        <v>0</v>
      </c>
      <c r="H318" s="71"/>
    </row>
    <row r="319" spans="1:8" ht="15.75" x14ac:dyDescent="0.25">
      <c r="A319" s="11" t="s">
        <v>2</v>
      </c>
      <c r="B319" s="35"/>
      <c r="C319" s="24">
        <f>+C324+C329+C332</f>
        <v>10324</v>
      </c>
      <c r="D319" s="24">
        <f t="shared" ref="D319:G319" si="78">+D324+D329+D332</f>
        <v>0</v>
      </c>
      <c r="E319" s="24">
        <f t="shared" si="78"/>
        <v>0</v>
      </c>
      <c r="F319" s="24">
        <f t="shared" si="78"/>
        <v>0</v>
      </c>
      <c r="G319" s="24">
        <f t="shared" si="78"/>
        <v>10324</v>
      </c>
      <c r="H319" s="71"/>
    </row>
    <row r="320" spans="1:8" ht="15.75" x14ac:dyDescent="0.25">
      <c r="A320" s="11" t="s">
        <v>57</v>
      </c>
      <c r="B320" s="35"/>
      <c r="C320" s="24">
        <f>+C325+C330+C333</f>
        <v>371</v>
      </c>
      <c r="D320" s="24"/>
      <c r="E320" s="24"/>
      <c r="F320" s="19"/>
      <c r="G320" s="24">
        <f t="shared" si="68"/>
        <v>371</v>
      </c>
      <c r="H320" s="71"/>
    </row>
    <row r="321" spans="1:8" ht="15.75" x14ac:dyDescent="0.25">
      <c r="A321" s="11" t="s">
        <v>14</v>
      </c>
      <c r="B321" s="35"/>
      <c r="C321" s="24">
        <f>C326</f>
        <v>26826</v>
      </c>
      <c r="D321" s="24">
        <f t="shared" ref="D321:G321" si="79">D326</f>
        <v>0</v>
      </c>
      <c r="E321" s="24">
        <f t="shared" si="79"/>
        <v>0</v>
      </c>
      <c r="F321" s="24">
        <f t="shared" si="79"/>
        <v>-30</v>
      </c>
      <c r="G321" s="24">
        <f t="shared" si="79"/>
        <v>26796</v>
      </c>
      <c r="H321" s="71"/>
    </row>
    <row r="322" spans="1:8" ht="15.75" x14ac:dyDescent="0.25">
      <c r="A322" s="26" t="s">
        <v>196</v>
      </c>
      <c r="B322" s="35"/>
      <c r="C322" s="24">
        <f>C327</f>
        <v>110</v>
      </c>
      <c r="D322" s="24"/>
      <c r="E322" s="24"/>
      <c r="F322" s="19"/>
      <c r="G322" s="24">
        <f t="shared" ref="G322:G393" si="80">+C322+D322+E322+F322</f>
        <v>110</v>
      </c>
      <c r="H322" s="71"/>
    </row>
    <row r="323" spans="1:8" ht="15.75" x14ac:dyDescent="0.25">
      <c r="A323" s="17" t="s">
        <v>156</v>
      </c>
      <c r="B323" s="12" t="s">
        <v>157</v>
      </c>
      <c r="C323" s="19">
        <f>C324+C325+C326+C327</f>
        <v>36004</v>
      </c>
      <c r="D323" s="19">
        <f t="shared" ref="D323:F323" si="81">D324+D325+D326+D327</f>
        <v>0</v>
      </c>
      <c r="E323" s="19"/>
      <c r="F323" s="19">
        <f t="shared" si="81"/>
        <v>-30</v>
      </c>
      <c r="G323" s="19">
        <f t="shared" si="80"/>
        <v>35974</v>
      </c>
      <c r="H323" s="71"/>
    </row>
    <row r="324" spans="1:8" ht="15.75" x14ac:dyDescent="0.25">
      <c r="A324" s="11" t="s">
        <v>43</v>
      </c>
      <c r="B324" s="35"/>
      <c r="C324" s="24">
        <v>8958</v>
      </c>
      <c r="D324" s="24"/>
      <c r="E324" s="24"/>
      <c r="F324" s="24"/>
      <c r="G324" s="24">
        <f t="shared" si="80"/>
        <v>8958</v>
      </c>
      <c r="H324" s="71"/>
    </row>
    <row r="325" spans="1:8" ht="15.75" x14ac:dyDescent="0.25">
      <c r="A325" s="11" t="s">
        <v>57</v>
      </c>
      <c r="B325" s="35"/>
      <c r="C325" s="24">
        <v>110</v>
      </c>
      <c r="D325" s="24"/>
      <c r="E325" s="24"/>
      <c r="F325" s="19"/>
      <c r="G325" s="24">
        <f t="shared" si="80"/>
        <v>110</v>
      </c>
      <c r="H325" s="71"/>
    </row>
    <row r="326" spans="1:8" ht="15.75" x14ac:dyDescent="0.25">
      <c r="A326" s="11" t="s">
        <v>14</v>
      </c>
      <c r="B326" s="35"/>
      <c r="C326" s="24">
        <v>26826</v>
      </c>
      <c r="D326" s="24"/>
      <c r="E326" s="24"/>
      <c r="F326" s="24">
        <v>-30</v>
      </c>
      <c r="G326" s="24">
        <f t="shared" si="80"/>
        <v>26796</v>
      </c>
      <c r="H326" s="71"/>
    </row>
    <row r="327" spans="1:8" ht="15.75" x14ac:dyDescent="0.25">
      <c r="A327" s="26" t="s">
        <v>196</v>
      </c>
      <c r="B327" s="35"/>
      <c r="C327" s="24">
        <v>110</v>
      </c>
      <c r="D327" s="24"/>
      <c r="E327" s="24"/>
      <c r="F327" s="19"/>
      <c r="G327" s="24">
        <f t="shared" si="80"/>
        <v>110</v>
      </c>
      <c r="H327" s="71"/>
    </row>
    <row r="328" spans="1:8" ht="15.75" x14ac:dyDescent="0.25">
      <c r="A328" s="17" t="s">
        <v>352</v>
      </c>
      <c r="B328" s="12" t="s">
        <v>353</v>
      </c>
      <c r="C328" s="19">
        <f>+C329+C330</f>
        <v>887</v>
      </c>
      <c r="D328" s="19">
        <f t="shared" ref="D328:G328" si="82">+D329+D330</f>
        <v>0</v>
      </c>
      <c r="E328" s="19">
        <f t="shared" si="82"/>
        <v>0</v>
      </c>
      <c r="F328" s="19">
        <f t="shared" si="82"/>
        <v>0</v>
      </c>
      <c r="G328" s="19">
        <f t="shared" si="82"/>
        <v>887</v>
      </c>
      <c r="H328" s="71"/>
    </row>
    <row r="329" spans="1:8" ht="15.75" x14ac:dyDescent="0.25">
      <c r="A329" s="11" t="s">
        <v>2</v>
      </c>
      <c r="B329" s="35"/>
      <c r="C329" s="24">
        <v>804</v>
      </c>
      <c r="D329" s="24"/>
      <c r="E329" s="24"/>
      <c r="F329" s="24"/>
      <c r="G329" s="24">
        <f t="shared" si="80"/>
        <v>804</v>
      </c>
      <c r="H329" s="71"/>
    </row>
    <row r="330" spans="1:8" ht="15.75" x14ac:dyDescent="0.25">
      <c r="A330" s="11" t="s">
        <v>57</v>
      </c>
      <c r="B330" s="35"/>
      <c r="C330" s="24">
        <v>83</v>
      </c>
      <c r="D330" s="24"/>
      <c r="E330" s="24"/>
      <c r="F330" s="19"/>
      <c r="G330" s="24">
        <f t="shared" si="80"/>
        <v>83</v>
      </c>
      <c r="H330" s="71"/>
    </row>
    <row r="331" spans="1:8" ht="15.75" x14ac:dyDescent="0.25">
      <c r="A331" s="17" t="s">
        <v>354</v>
      </c>
      <c r="B331" s="35"/>
      <c r="C331" s="19">
        <f>+C332+C333</f>
        <v>740</v>
      </c>
      <c r="D331" s="19"/>
      <c r="E331" s="19"/>
      <c r="F331" s="19"/>
      <c r="G331" s="19">
        <f t="shared" si="80"/>
        <v>740</v>
      </c>
      <c r="H331" s="71"/>
    </row>
    <row r="332" spans="1:8" ht="15.75" x14ac:dyDescent="0.25">
      <c r="A332" s="11" t="s">
        <v>2</v>
      </c>
      <c r="B332" s="35"/>
      <c r="C332" s="24">
        <v>562</v>
      </c>
      <c r="D332" s="24"/>
      <c r="E332" s="24"/>
      <c r="F332" s="19"/>
      <c r="G332" s="24">
        <f t="shared" si="80"/>
        <v>562</v>
      </c>
      <c r="H332" s="71"/>
    </row>
    <row r="333" spans="1:8" ht="15.75" x14ac:dyDescent="0.25">
      <c r="A333" s="11" t="s">
        <v>57</v>
      </c>
      <c r="B333" s="35"/>
      <c r="C333" s="24">
        <v>178</v>
      </c>
      <c r="D333" s="24"/>
      <c r="E333" s="24"/>
      <c r="F333" s="19"/>
      <c r="G333" s="24">
        <f t="shared" si="80"/>
        <v>178</v>
      </c>
      <c r="H333" s="71"/>
    </row>
    <row r="334" spans="1:8" ht="15.75" x14ac:dyDescent="0.25">
      <c r="A334" s="17" t="s">
        <v>103</v>
      </c>
      <c r="B334" s="12" t="s">
        <v>102</v>
      </c>
      <c r="C334" s="19">
        <f>+C335+C336+C337</f>
        <v>376</v>
      </c>
      <c r="D334" s="19">
        <f t="shared" ref="D334:G334" si="83">+D335+D336+D337</f>
        <v>0</v>
      </c>
      <c r="E334" s="19">
        <f t="shared" si="83"/>
        <v>0</v>
      </c>
      <c r="F334" s="19">
        <f t="shared" si="83"/>
        <v>30</v>
      </c>
      <c r="G334" s="19">
        <f t="shared" si="83"/>
        <v>406</v>
      </c>
      <c r="H334" s="71"/>
    </row>
    <row r="335" spans="1:8" ht="15.75" x14ac:dyDescent="0.25">
      <c r="A335" s="11" t="s">
        <v>287</v>
      </c>
      <c r="B335" s="35"/>
      <c r="C335" s="24">
        <v>140</v>
      </c>
      <c r="D335" s="24"/>
      <c r="E335" s="24"/>
      <c r="F335" s="24"/>
      <c r="G335" s="24">
        <f t="shared" si="80"/>
        <v>140</v>
      </c>
      <c r="H335" s="71"/>
    </row>
    <row r="336" spans="1:8" ht="15.75" x14ac:dyDescent="0.25">
      <c r="A336" s="11" t="s">
        <v>288</v>
      </c>
      <c r="B336" s="35"/>
      <c r="C336" s="24">
        <v>46</v>
      </c>
      <c r="D336" s="24"/>
      <c r="E336" s="24"/>
      <c r="F336" s="24"/>
      <c r="G336" s="24">
        <f t="shared" si="80"/>
        <v>46</v>
      </c>
      <c r="H336" s="71"/>
    </row>
    <row r="337" spans="1:8" ht="15.75" x14ac:dyDescent="0.25">
      <c r="A337" s="11" t="s">
        <v>15</v>
      </c>
      <c r="B337" s="35"/>
      <c r="C337" s="24">
        <v>190</v>
      </c>
      <c r="D337" s="24"/>
      <c r="E337" s="24"/>
      <c r="F337" s="24">
        <v>30</v>
      </c>
      <c r="G337" s="24">
        <f t="shared" si="80"/>
        <v>220</v>
      </c>
      <c r="H337" s="71"/>
    </row>
    <row r="338" spans="1:8" ht="15.75" x14ac:dyDescent="0.25">
      <c r="A338" s="17" t="s">
        <v>16</v>
      </c>
      <c r="B338" s="12" t="s">
        <v>104</v>
      </c>
      <c r="C338" s="19">
        <f>+C339+C340+C341</f>
        <v>2678</v>
      </c>
      <c r="D338" s="19"/>
      <c r="E338" s="19"/>
      <c r="F338" s="19"/>
      <c r="G338" s="19">
        <f t="shared" si="80"/>
        <v>2678</v>
      </c>
      <c r="H338" s="71"/>
    </row>
    <row r="339" spans="1:8" ht="15.75" x14ac:dyDescent="0.25">
      <c r="A339" s="11" t="s">
        <v>2</v>
      </c>
      <c r="B339" s="35"/>
      <c r="C339" s="24">
        <v>943</v>
      </c>
      <c r="D339" s="24"/>
      <c r="E339" s="24"/>
      <c r="F339" s="19"/>
      <c r="G339" s="24">
        <f t="shared" si="80"/>
        <v>943</v>
      </c>
      <c r="H339" s="71"/>
    </row>
    <row r="340" spans="1:8" ht="15.75" x14ac:dyDescent="0.25">
      <c r="A340" s="11" t="s">
        <v>57</v>
      </c>
      <c r="B340" s="35"/>
      <c r="C340" s="24">
        <v>1670</v>
      </c>
      <c r="D340" s="24"/>
      <c r="E340" s="24"/>
      <c r="F340" s="19"/>
      <c r="G340" s="24">
        <f t="shared" si="80"/>
        <v>1670</v>
      </c>
      <c r="H340" s="71"/>
    </row>
    <row r="341" spans="1:8" ht="15.75" x14ac:dyDescent="0.25">
      <c r="A341" s="11" t="s">
        <v>184</v>
      </c>
      <c r="B341" s="35"/>
      <c r="C341" s="24">
        <v>65</v>
      </c>
      <c r="D341" s="24"/>
      <c r="E341" s="24"/>
      <c r="F341" s="19"/>
      <c r="G341" s="24">
        <f t="shared" si="80"/>
        <v>65</v>
      </c>
      <c r="H341" s="71"/>
    </row>
    <row r="342" spans="1:8" ht="15.75" x14ac:dyDescent="0.25">
      <c r="A342" s="17" t="s">
        <v>161</v>
      </c>
      <c r="B342" s="12" t="s">
        <v>105</v>
      </c>
      <c r="C342" s="19">
        <f>+C343+C344+C345</f>
        <v>7735</v>
      </c>
      <c r="D342" s="19">
        <f t="shared" ref="D342:G342" si="84">+D343+D344+D345</f>
        <v>0</v>
      </c>
      <c r="E342" s="19">
        <f t="shared" si="84"/>
        <v>0</v>
      </c>
      <c r="F342" s="19">
        <f t="shared" si="84"/>
        <v>0</v>
      </c>
      <c r="G342" s="19">
        <f t="shared" si="84"/>
        <v>7735</v>
      </c>
      <c r="H342" s="71"/>
    </row>
    <row r="343" spans="1:8" ht="15.75" x14ac:dyDescent="0.25">
      <c r="A343" s="11" t="s">
        <v>2</v>
      </c>
      <c r="B343" s="35"/>
      <c r="C343" s="24">
        <f>+C347+C351+C354</f>
        <v>6314</v>
      </c>
      <c r="D343" s="24"/>
      <c r="E343" s="24"/>
      <c r="F343" s="19"/>
      <c r="G343" s="24">
        <f t="shared" si="80"/>
        <v>6314</v>
      </c>
      <c r="H343" s="71"/>
    </row>
    <row r="344" spans="1:8" ht="15.75" x14ac:dyDescent="0.25">
      <c r="A344" s="11" t="s">
        <v>57</v>
      </c>
      <c r="B344" s="35"/>
      <c r="C344" s="24">
        <f>+C348+C352+C355</f>
        <v>1377</v>
      </c>
      <c r="D344" s="24">
        <f t="shared" ref="D344:G344" si="85">+D348+D352+D355</f>
        <v>0</v>
      </c>
      <c r="E344" s="24">
        <f t="shared" si="85"/>
        <v>0</v>
      </c>
      <c r="F344" s="24">
        <f t="shared" si="85"/>
        <v>0</v>
      </c>
      <c r="G344" s="24">
        <f t="shared" si="85"/>
        <v>1377</v>
      </c>
      <c r="H344" s="71"/>
    </row>
    <row r="345" spans="1:8" ht="15.75" x14ac:dyDescent="0.25">
      <c r="A345" s="11" t="s">
        <v>184</v>
      </c>
      <c r="B345" s="35"/>
      <c r="C345" s="24">
        <f>+C356+C349</f>
        <v>44</v>
      </c>
      <c r="D345" s="24">
        <f t="shared" ref="D345:G345" si="86">+D356+D349</f>
        <v>0</v>
      </c>
      <c r="E345" s="24">
        <f t="shared" si="86"/>
        <v>0</v>
      </c>
      <c r="F345" s="24">
        <f t="shared" si="86"/>
        <v>0</v>
      </c>
      <c r="G345" s="24">
        <f t="shared" si="86"/>
        <v>44</v>
      </c>
      <c r="H345" s="71"/>
    </row>
    <row r="346" spans="1:8" ht="15.75" x14ac:dyDescent="0.25">
      <c r="A346" s="17" t="s">
        <v>158</v>
      </c>
      <c r="B346" s="12"/>
      <c r="C346" s="19">
        <f>+C347+C348+C349</f>
        <v>5559</v>
      </c>
      <c r="D346" s="19">
        <f t="shared" ref="D346:G346" si="87">+D347+D348+D349</f>
        <v>0</v>
      </c>
      <c r="E346" s="19">
        <f t="shared" si="87"/>
        <v>0</v>
      </c>
      <c r="F346" s="19">
        <f t="shared" si="87"/>
        <v>0</v>
      </c>
      <c r="G346" s="19">
        <f t="shared" si="87"/>
        <v>5559</v>
      </c>
      <c r="H346" s="71"/>
    </row>
    <row r="347" spans="1:8" ht="15.75" x14ac:dyDescent="0.25">
      <c r="A347" s="11" t="s">
        <v>2</v>
      </c>
      <c r="B347" s="35"/>
      <c r="C347" s="24">
        <v>5231</v>
      </c>
      <c r="D347" s="24"/>
      <c r="E347" s="24"/>
      <c r="F347" s="19"/>
      <c r="G347" s="24">
        <f t="shared" si="80"/>
        <v>5231</v>
      </c>
      <c r="H347" s="71"/>
    </row>
    <row r="348" spans="1:8" ht="15.75" x14ac:dyDescent="0.25">
      <c r="A348" s="11" t="s">
        <v>57</v>
      </c>
      <c r="B348" s="35"/>
      <c r="C348" s="24">
        <v>313</v>
      </c>
      <c r="D348" s="24"/>
      <c r="E348" s="24"/>
      <c r="F348" s="19"/>
      <c r="G348" s="24">
        <f t="shared" si="80"/>
        <v>313</v>
      </c>
      <c r="H348" s="71"/>
    </row>
    <row r="349" spans="1:8" ht="15.75" x14ac:dyDescent="0.25">
      <c r="A349" s="11" t="s">
        <v>184</v>
      </c>
      <c r="B349" s="42"/>
      <c r="C349" s="48">
        <v>15</v>
      </c>
      <c r="D349" s="48"/>
      <c r="E349" s="48"/>
      <c r="F349" s="57"/>
      <c r="G349" s="19">
        <f t="shared" si="80"/>
        <v>15</v>
      </c>
      <c r="H349" s="71"/>
    </row>
    <row r="350" spans="1:8" ht="15.75" x14ac:dyDescent="0.25">
      <c r="A350" s="21" t="s">
        <v>159</v>
      </c>
      <c r="B350" s="42"/>
      <c r="C350" s="57">
        <f>+C351+C352</f>
        <v>784</v>
      </c>
      <c r="D350" s="57">
        <f t="shared" ref="D350:F350" si="88">+D351+D352</f>
        <v>0</v>
      </c>
      <c r="E350" s="57"/>
      <c r="F350" s="57">
        <f t="shared" si="88"/>
        <v>0</v>
      </c>
      <c r="G350" s="19">
        <f t="shared" si="80"/>
        <v>784</v>
      </c>
      <c r="H350" s="71"/>
    </row>
    <row r="351" spans="1:8" ht="15.75" x14ac:dyDescent="0.25">
      <c r="A351" s="11" t="s">
        <v>2</v>
      </c>
      <c r="B351" s="35"/>
      <c r="C351" s="24">
        <v>374</v>
      </c>
      <c r="D351" s="24"/>
      <c r="E351" s="24"/>
      <c r="F351" s="19"/>
      <c r="G351" s="24">
        <f t="shared" si="80"/>
        <v>374</v>
      </c>
      <c r="H351" s="71"/>
    </row>
    <row r="352" spans="1:8" ht="15.75" x14ac:dyDescent="0.25">
      <c r="A352" s="11" t="s">
        <v>57</v>
      </c>
      <c r="B352" s="35"/>
      <c r="C352" s="24">
        <v>410</v>
      </c>
      <c r="D352" s="24"/>
      <c r="E352" s="24"/>
      <c r="F352" s="19"/>
      <c r="G352" s="19">
        <f t="shared" si="80"/>
        <v>410</v>
      </c>
      <c r="H352" s="71"/>
    </row>
    <row r="353" spans="1:11" ht="15.75" x14ac:dyDescent="0.25">
      <c r="A353" s="21" t="s">
        <v>160</v>
      </c>
      <c r="B353" s="42"/>
      <c r="C353" s="57">
        <f>+C354+C355+C356</f>
        <v>1392</v>
      </c>
      <c r="D353" s="57">
        <f t="shared" ref="D353:G353" si="89">+D354+D355+D356</f>
        <v>0</v>
      </c>
      <c r="E353" s="57">
        <f t="shared" si="89"/>
        <v>0</v>
      </c>
      <c r="F353" s="57">
        <f t="shared" si="89"/>
        <v>0</v>
      </c>
      <c r="G353" s="57">
        <f t="shared" si="89"/>
        <v>1392</v>
      </c>
      <c r="H353" s="71"/>
    </row>
    <row r="354" spans="1:11" ht="15.75" x14ac:dyDescent="0.25">
      <c r="A354" s="11" t="s">
        <v>2</v>
      </c>
      <c r="B354" s="42"/>
      <c r="C354" s="24">
        <v>709</v>
      </c>
      <c r="D354" s="24"/>
      <c r="E354" s="24"/>
      <c r="F354" s="19"/>
      <c r="G354" s="24">
        <f t="shared" si="80"/>
        <v>709</v>
      </c>
      <c r="H354" s="71"/>
    </row>
    <row r="355" spans="1:11" ht="15.75" x14ac:dyDescent="0.25">
      <c r="A355" s="11" t="s">
        <v>57</v>
      </c>
      <c r="B355" s="42"/>
      <c r="C355" s="24">
        <v>654</v>
      </c>
      <c r="D355" s="19"/>
      <c r="E355" s="19"/>
      <c r="F355" s="19"/>
      <c r="G355" s="24">
        <f t="shared" si="80"/>
        <v>654</v>
      </c>
      <c r="H355" s="71"/>
    </row>
    <row r="356" spans="1:11" ht="15.75" x14ac:dyDescent="0.25">
      <c r="A356" s="11" t="s">
        <v>184</v>
      </c>
      <c r="B356" s="42"/>
      <c r="C356" s="24">
        <v>29</v>
      </c>
      <c r="D356" s="19"/>
      <c r="E356" s="19"/>
      <c r="F356" s="19"/>
      <c r="G356" s="24">
        <f t="shared" si="80"/>
        <v>29</v>
      </c>
      <c r="H356" s="71"/>
    </row>
    <row r="357" spans="1:11" ht="15.75" x14ac:dyDescent="0.25">
      <c r="A357" s="21" t="s">
        <v>110</v>
      </c>
      <c r="B357" s="40" t="s">
        <v>106</v>
      </c>
      <c r="C357" s="57">
        <f>+C358+C359+C360+C361+C362+C363+C364+C365</f>
        <v>44375</v>
      </c>
      <c r="D357" s="57">
        <f t="shared" ref="D357:G357" si="90">+D358+D359+D360+D361+D362+D363+D364+D365</f>
        <v>0</v>
      </c>
      <c r="E357" s="57">
        <f t="shared" si="90"/>
        <v>0</v>
      </c>
      <c r="F357" s="57">
        <f t="shared" si="90"/>
        <v>-544</v>
      </c>
      <c r="G357" s="57">
        <f t="shared" si="90"/>
        <v>43831</v>
      </c>
      <c r="H357" s="71"/>
    </row>
    <row r="358" spans="1:11" ht="15.75" x14ac:dyDescent="0.25">
      <c r="A358" s="17" t="s">
        <v>163</v>
      </c>
      <c r="B358" s="12" t="s">
        <v>107</v>
      </c>
      <c r="C358" s="19">
        <f>+C367+C472+C476+C488+C515</f>
        <v>7541</v>
      </c>
      <c r="D358" s="19">
        <f t="shared" ref="D358:G358" si="91">+D367+D472+D476+D488+D515</f>
        <v>0</v>
      </c>
      <c r="E358" s="19">
        <f t="shared" si="91"/>
        <v>0</v>
      </c>
      <c r="F358" s="19">
        <f t="shared" si="91"/>
        <v>85</v>
      </c>
      <c r="G358" s="19">
        <f t="shared" si="91"/>
        <v>7626</v>
      </c>
      <c r="H358" s="71"/>
    </row>
    <row r="359" spans="1:11" ht="15.75" x14ac:dyDescent="0.25">
      <c r="A359" s="21" t="s">
        <v>596</v>
      </c>
      <c r="B359" s="12" t="s">
        <v>598</v>
      </c>
      <c r="C359" s="19">
        <f>C401+C525</f>
        <v>19836</v>
      </c>
      <c r="D359" s="19">
        <f t="shared" ref="D359:G359" si="92">D401+D525</f>
        <v>0</v>
      </c>
      <c r="E359" s="19">
        <f t="shared" si="92"/>
        <v>0</v>
      </c>
      <c r="F359" s="19">
        <f t="shared" si="92"/>
        <v>0</v>
      </c>
      <c r="G359" s="19">
        <f t="shared" si="92"/>
        <v>19836</v>
      </c>
      <c r="H359" s="71"/>
      <c r="J359" s="4"/>
    </row>
    <row r="360" spans="1:11" ht="15.75" x14ac:dyDescent="0.25">
      <c r="A360" s="21" t="s">
        <v>597</v>
      </c>
      <c r="B360" s="12" t="s">
        <v>599</v>
      </c>
      <c r="C360" s="19">
        <f>+C402+C526+C485</f>
        <v>6024</v>
      </c>
      <c r="D360" s="19">
        <f t="shared" ref="D360:G360" si="93">+D402+D526+D485</f>
        <v>0</v>
      </c>
      <c r="E360" s="19">
        <f t="shared" si="93"/>
        <v>0</v>
      </c>
      <c r="F360" s="19">
        <f t="shared" si="93"/>
        <v>0</v>
      </c>
      <c r="G360" s="19">
        <f t="shared" si="93"/>
        <v>6024</v>
      </c>
      <c r="H360" s="71"/>
      <c r="I360" s="4"/>
      <c r="J360" s="4"/>
    </row>
    <row r="361" spans="1:11" ht="15.75" x14ac:dyDescent="0.25">
      <c r="A361" s="21" t="s">
        <v>196</v>
      </c>
      <c r="B361" s="12" t="s">
        <v>200</v>
      </c>
      <c r="C361" s="19">
        <f>C473</f>
        <v>0</v>
      </c>
      <c r="D361" s="19">
        <f t="shared" ref="D361:G361" si="94">D473</f>
        <v>0</v>
      </c>
      <c r="E361" s="19">
        <f t="shared" si="94"/>
        <v>0</v>
      </c>
      <c r="F361" s="19">
        <f t="shared" si="94"/>
        <v>0</v>
      </c>
      <c r="G361" s="19">
        <f t="shared" si="94"/>
        <v>0</v>
      </c>
      <c r="H361" s="71"/>
    </row>
    <row r="362" spans="1:11" ht="15.75" x14ac:dyDescent="0.25">
      <c r="A362" s="17" t="s">
        <v>389</v>
      </c>
      <c r="B362" s="98" t="s">
        <v>510</v>
      </c>
      <c r="C362" s="19">
        <f>C403</f>
        <v>0</v>
      </c>
      <c r="D362" s="19">
        <f t="shared" ref="D362:G362" si="95">D403</f>
        <v>0</v>
      </c>
      <c r="E362" s="19">
        <f t="shared" si="95"/>
        <v>0</v>
      </c>
      <c r="F362" s="19">
        <f t="shared" si="95"/>
        <v>0</v>
      </c>
      <c r="G362" s="19">
        <f t="shared" si="95"/>
        <v>0</v>
      </c>
      <c r="H362" s="71"/>
    </row>
    <row r="363" spans="1:11" ht="15.75" x14ac:dyDescent="0.25">
      <c r="A363" s="21" t="s">
        <v>460</v>
      </c>
      <c r="B363" s="12" t="s">
        <v>459</v>
      </c>
      <c r="C363" s="19">
        <f>C405</f>
        <v>1938</v>
      </c>
      <c r="D363" s="19">
        <f t="shared" ref="D363:G363" si="96">D405</f>
        <v>0</v>
      </c>
      <c r="E363" s="19">
        <f t="shared" si="96"/>
        <v>0</v>
      </c>
      <c r="F363" s="19">
        <f t="shared" si="96"/>
        <v>0</v>
      </c>
      <c r="G363" s="19">
        <f t="shared" si="96"/>
        <v>1938</v>
      </c>
      <c r="H363" s="71"/>
      <c r="K363" s="4"/>
    </row>
    <row r="364" spans="1:11" ht="15.75" x14ac:dyDescent="0.25">
      <c r="A364" s="17" t="s">
        <v>5</v>
      </c>
      <c r="B364" s="12" t="s">
        <v>108</v>
      </c>
      <c r="C364" s="18">
        <f>+C423+C474+C504+C522+C518+C481</f>
        <v>8386</v>
      </c>
      <c r="D364" s="18">
        <f t="shared" ref="D364:G364" si="97">+D423+D474+D504+D522+D518+D481</f>
        <v>0</v>
      </c>
      <c r="E364" s="18">
        <f t="shared" si="97"/>
        <v>0</v>
      </c>
      <c r="F364" s="18">
        <f t="shared" si="97"/>
        <v>-629</v>
      </c>
      <c r="G364" s="18">
        <f t="shared" si="97"/>
        <v>7757</v>
      </c>
      <c r="H364" s="71"/>
      <c r="K364" s="4"/>
    </row>
    <row r="365" spans="1:11" ht="15.75" x14ac:dyDescent="0.25">
      <c r="A365" s="17" t="s">
        <v>135</v>
      </c>
      <c r="B365" s="12" t="s">
        <v>136</v>
      </c>
      <c r="C365" s="19">
        <f>C486</f>
        <v>650</v>
      </c>
      <c r="D365" s="19">
        <f t="shared" ref="D365:G365" si="98">D486</f>
        <v>0</v>
      </c>
      <c r="E365" s="19">
        <f t="shared" si="98"/>
        <v>0</v>
      </c>
      <c r="F365" s="19">
        <f t="shared" si="98"/>
        <v>0</v>
      </c>
      <c r="G365" s="19">
        <f t="shared" si="98"/>
        <v>650</v>
      </c>
      <c r="H365" s="71"/>
    </row>
    <row r="366" spans="1:11" ht="15.75" x14ac:dyDescent="0.25">
      <c r="A366" s="17" t="s">
        <v>111</v>
      </c>
      <c r="B366" s="12" t="s">
        <v>109</v>
      </c>
      <c r="C366" s="19">
        <f>+C367+C423</f>
        <v>8737</v>
      </c>
      <c r="D366" s="19">
        <f t="shared" ref="D366:F366" si="99">+D367+D423</f>
        <v>0</v>
      </c>
      <c r="E366" s="19">
        <f t="shared" si="99"/>
        <v>0</v>
      </c>
      <c r="F366" s="19">
        <f t="shared" si="99"/>
        <v>-344</v>
      </c>
      <c r="G366" s="19">
        <v>6976</v>
      </c>
      <c r="H366" s="71"/>
    </row>
    <row r="367" spans="1:11" ht="15.75" x14ac:dyDescent="0.25">
      <c r="A367" s="17" t="s">
        <v>45</v>
      </c>
      <c r="B367" s="12" t="s">
        <v>112</v>
      </c>
      <c r="C367" s="19">
        <f>+C368+C369+C370+C371+C373+C374+C375+C378+C381+C382+C388+C389+C390+C391+C392+C393+C394+C395+C396+C397+C398+C399+C380+C379+C400+C377+C383+C384+C385+C386+C387+C372</f>
        <v>2382</v>
      </c>
      <c r="D367" s="19">
        <f t="shared" ref="D367:G367" si="100">+D368+D369+D370+D371+D373+D374+D375+D378+D381+D382+D388+D389+D390+D391+D392+D393+D394+D395+D396+D397+D398+D399+D380+D379+D400+D377+D383+D384+D385+D386+D387+D372</f>
        <v>0</v>
      </c>
      <c r="E367" s="19">
        <f t="shared" si="100"/>
        <v>0</v>
      </c>
      <c r="F367" s="19">
        <f t="shared" si="100"/>
        <v>85</v>
      </c>
      <c r="G367" s="19">
        <f t="shared" si="100"/>
        <v>2467</v>
      </c>
      <c r="H367" s="71"/>
    </row>
    <row r="368" spans="1:11" ht="15.75" x14ac:dyDescent="0.25">
      <c r="A368" s="11" t="s">
        <v>218</v>
      </c>
      <c r="B368" s="35"/>
      <c r="C368" s="24">
        <v>10</v>
      </c>
      <c r="D368" s="19"/>
      <c r="E368" s="19"/>
      <c r="F368" s="19"/>
      <c r="G368" s="24">
        <f t="shared" si="80"/>
        <v>10</v>
      </c>
      <c r="H368" s="71"/>
    </row>
    <row r="369" spans="1:8" ht="15.75" x14ac:dyDescent="0.25">
      <c r="A369" s="11" t="s">
        <v>238</v>
      </c>
      <c r="B369" s="35"/>
      <c r="C369" s="24">
        <v>60</v>
      </c>
      <c r="D369" s="24"/>
      <c r="E369" s="24"/>
      <c r="F369" s="24"/>
      <c r="G369" s="24">
        <f t="shared" si="80"/>
        <v>60</v>
      </c>
      <c r="H369" s="71"/>
    </row>
    <row r="370" spans="1:8" ht="15.75" x14ac:dyDescent="0.25">
      <c r="A370" s="11" t="s">
        <v>298</v>
      </c>
      <c r="B370" s="35"/>
      <c r="C370" s="24">
        <v>320</v>
      </c>
      <c r="D370" s="24"/>
      <c r="E370" s="24"/>
      <c r="F370" s="24"/>
      <c r="G370" s="24">
        <f t="shared" si="80"/>
        <v>320</v>
      </c>
      <c r="H370" s="71"/>
    </row>
    <row r="371" spans="1:8" ht="15.75" x14ac:dyDescent="0.25">
      <c r="A371" s="11" t="s">
        <v>220</v>
      </c>
      <c r="B371" s="35"/>
      <c r="C371" s="24">
        <v>130</v>
      </c>
      <c r="D371" s="24"/>
      <c r="E371" s="24"/>
      <c r="F371" s="24"/>
      <c r="G371" s="24">
        <f t="shared" si="80"/>
        <v>130</v>
      </c>
      <c r="H371" s="71"/>
    </row>
    <row r="372" spans="1:8" ht="15.75" x14ac:dyDescent="0.25">
      <c r="A372" s="47" t="s">
        <v>604</v>
      </c>
      <c r="B372" s="68"/>
      <c r="C372" s="46">
        <v>25</v>
      </c>
      <c r="D372" s="24"/>
      <c r="E372" s="24"/>
      <c r="F372" s="24"/>
      <c r="G372" s="24">
        <f t="shared" si="80"/>
        <v>25</v>
      </c>
      <c r="H372" s="71"/>
    </row>
    <row r="373" spans="1:8" ht="15.75" x14ac:dyDescent="0.25">
      <c r="A373" s="47" t="s">
        <v>231</v>
      </c>
      <c r="B373" s="68"/>
      <c r="C373" s="46">
        <v>220</v>
      </c>
      <c r="D373" s="24"/>
      <c r="E373" s="19"/>
      <c r="F373" s="19"/>
      <c r="G373" s="24">
        <f t="shared" si="80"/>
        <v>220</v>
      </c>
      <c r="H373" s="71"/>
    </row>
    <row r="374" spans="1:8" ht="31.5" x14ac:dyDescent="0.25">
      <c r="A374" s="56" t="s">
        <v>221</v>
      </c>
      <c r="B374" s="68"/>
      <c r="C374" s="46">
        <v>150</v>
      </c>
      <c r="D374" s="46"/>
      <c r="E374" s="46"/>
      <c r="F374" s="46"/>
      <c r="G374" s="24">
        <f t="shared" si="80"/>
        <v>150</v>
      </c>
      <c r="H374" s="71"/>
    </row>
    <row r="375" spans="1:8" ht="15.75" x14ac:dyDescent="0.25">
      <c r="A375" s="47" t="s">
        <v>334</v>
      </c>
      <c r="B375" s="68"/>
      <c r="C375" s="95">
        <v>10</v>
      </c>
      <c r="D375" s="105"/>
      <c r="E375" s="105"/>
      <c r="F375" s="95">
        <v>85</v>
      </c>
      <c r="G375" s="24">
        <f t="shared" si="80"/>
        <v>95</v>
      </c>
      <c r="H375" s="71"/>
    </row>
    <row r="376" spans="1:8" ht="15.75" x14ac:dyDescent="0.25">
      <c r="A376" s="26" t="s">
        <v>335</v>
      </c>
      <c r="B376" s="42"/>
      <c r="C376" s="96"/>
      <c r="D376" s="106"/>
      <c r="E376" s="106"/>
      <c r="F376" s="106"/>
      <c r="G376" s="24"/>
      <c r="H376" s="71"/>
    </row>
    <row r="377" spans="1:8" ht="15.75" x14ac:dyDescent="0.25">
      <c r="A377" s="26" t="s">
        <v>576</v>
      </c>
      <c r="B377" s="42"/>
      <c r="C377" s="96">
        <v>109</v>
      </c>
      <c r="D377" s="106"/>
      <c r="E377" s="96"/>
      <c r="F377" s="106"/>
      <c r="G377" s="24">
        <v>109</v>
      </c>
      <c r="H377" s="71"/>
    </row>
    <row r="378" spans="1:8" ht="15.75" x14ac:dyDescent="0.25">
      <c r="A378" s="11" t="s">
        <v>219</v>
      </c>
      <c r="B378" s="42"/>
      <c r="C378" s="48">
        <v>60</v>
      </c>
      <c r="D378" s="48"/>
      <c r="E378" s="48"/>
      <c r="F378" s="48"/>
      <c r="G378" s="24">
        <f t="shared" si="80"/>
        <v>60</v>
      </c>
      <c r="H378" s="71"/>
    </row>
    <row r="379" spans="1:8" ht="15.75" x14ac:dyDescent="0.25">
      <c r="A379" s="70" t="s">
        <v>574</v>
      </c>
      <c r="B379" s="42"/>
      <c r="C379" s="48">
        <v>53</v>
      </c>
      <c r="D379" s="48"/>
      <c r="E379" s="48"/>
      <c r="F379" s="48"/>
      <c r="G379" s="24">
        <f t="shared" si="80"/>
        <v>53</v>
      </c>
      <c r="H379" s="71"/>
    </row>
    <row r="380" spans="1:8" ht="15.75" x14ac:dyDescent="0.25">
      <c r="A380" s="11" t="s">
        <v>543</v>
      </c>
      <c r="B380" s="42"/>
      <c r="C380" s="48">
        <v>10</v>
      </c>
      <c r="D380" s="48"/>
      <c r="E380" s="48"/>
      <c r="F380" s="48"/>
      <c r="G380" s="24">
        <f t="shared" si="80"/>
        <v>10</v>
      </c>
      <c r="H380" s="71"/>
    </row>
    <row r="381" spans="1:8" ht="15.75" x14ac:dyDescent="0.25">
      <c r="A381" s="11" t="s">
        <v>222</v>
      </c>
      <c r="B381" s="35"/>
      <c r="C381" s="24">
        <v>40</v>
      </c>
      <c r="D381" s="19"/>
      <c r="E381" s="19"/>
      <c r="F381" s="19"/>
      <c r="G381" s="24">
        <f t="shared" si="80"/>
        <v>40</v>
      </c>
      <c r="H381" s="71"/>
    </row>
    <row r="382" spans="1:8" ht="15.75" x14ac:dyDescent="0.25">
      <c r="A382" s="11" t="s">
        <v>233</v>
      </c>
      <c r="B382" s="35"/>
      <c r="C382" s="24">
        <v>140</v>
      </c>
      <c r="D382" s="24"/>
      <c r="E382" s="24"/>
      <c r="F382" s="19"/>
      <c r="G382" s="24">
        <f t="shared" si="80"/>
        <v>140</v>
      </c>
      <c r="H382" s="71"/>
    </row>
    <row r="383" spans="1:8" ht="15.75" x14ac:dyDescent="0.25">
      <c r="A383" s="110" t="s">
        <v>577</v>
      </c>
      <c r="B383" s="35"/>
      <c r="C383" s="24">
        <v>105</v>
      </c>
      <c r="D383" s="24"/>
      <c r="E383" s="24"/>
      <c r="F383" s="24"/>
      <c r="G383" s="24">
        <f t="shared" si="80"/>
        <v>105</v>
      </c>
      <c r="H383" s="71"/>
    </row>
    <row r="384" spans="1:8" ht="15.75" x14ac:dyDescent="0.25">
      <c r="A384" s="110" t="s">
        <v>578</v>
      </c>
      <c r="B384" s="35"/>
      <c r="C384" s="24">
        <v>53</v>
      </c>
      <c r="D384" s="24"/>
      <c r="E384" s="24"/>
      <c r="F384" s="24"/>
      <c r="G384" s="24">
        <v>53</v>
      </c>
      <c r="H384" s="71"/>
    </row>
    <row r="385" spans="1:11" ht="15.75" x14ac:dyDescent="0.25">
      <c r="A385" s="110" t="s">
        <v>579</v>
      </c>
      <c r="B385" s="35"/>
      <c r="C385" s="24">
        <v>38</v>
      </c>
      <c r="D385" s="24"/>
      <c r="E385" s="24"/>
      <c r="F385" s="24"/>
      <c r="G385" s="24">
        <v>38</v>
      </c>
      <c r="H385" s="71"/>
    </row>
    <row r="386" spans="1:11" ht="15.75" x14ac:dyDescent="0.25">
      <c r="A386" s="110" t="s">
        <v>580</v>
      </c>
      <c r="B386" s="35"/>
      <c r="C386" s="24">
        <v>38</v>
      </c>
      <c r="D386" s="24"/>
      <c r="E386" s="24"/>
      <c r="F386" s="24"/>
      <c r="G386" s="24">
        <v>38</v>
      </c>
      <c r="H386" s="71"/>
    </row>
    <row r="387" spans="1:11" ht="15.75" x14ac:dyDescent="0.25">
      <c r="A387" s="110" t="s">
        <v>581</v>
      </c>
      <c r="B387" s="35"/>
      <c r="C387" s="24">
        <v>38</v>
      </c>
      <c r="D387" s="24"/>
      <c r="E387" s="24"/>
      <c r="F387" s="24"/>
      <c r="G387" s="24">
        <v>38</v>
      </c>
      <c r="H387" s="71"/>
    </row>
    <row r="388" spans="1:11" ht="31.5" x14ac:dyDescent="0.25">
      <c r="A388" s="86" t="s">
        <v>452</v>
      </c>
      <c r="B388" s="35"/>
      <c r="C388" s="24">
        <v>35</v>
      </c>
      <c r="D388" s="24"/>
      <c r="E388" s="24"/>
      <c r="F388" s="19"/>
      <c r="G388" s="24">
        <f t="shared" si="80"/>
        <v>35</v>
      </c>
      <c r="H388" s="71"/>
    </row>
    <row r="389" spans="1:11" ht="15.75" x14ac:dyDescent="0.25">
      <c r="A389" s="119" t="s">
        <v>441</v>
      </c>
      <c r="B389" s="120"/>
      <c r="C389" s="24">
        <v>120</v>
      </c>
      <c r="D389" s="24"/>
      <c r="E389" s="24"/>
      <c r="F389" s="19"/>
      <c r="G389" s="24">
        <f t="shared" si="80"/>
        <v>120</v>
      </c>
      <c r="H389" s="71"/>
    </row>
    <row r="390" spans="1:11" ht="15.75" x14ac:dyDescent="0.25">
      <c r="A390" s="115" t="s">
        <v>442</v>
      </c>
      <c r="B390" s="116"/>
      <c r="C390" s="24">
        <v>10</v>
      </c>
      <c r="D390" s="19"/>
      <c r="E390" s="19"/>
      <c r="F390" s="19"/>
      <c r="G390" s="24">
        <f t="shared" si="80"/>
        <v>10</v>
      </c>
      <c r="H390" s="71"/>
    </row>
    <row r="391" spans="1:11" ht="15.75" x14ac:dyDescent="0.25">
      <c r="A391" s="88" t="s">
        <v>443</v>
      </c>
      <c r="B391" s="13"/>
      <c r="C391" s="24">
        <v>80</v>
      </c>
      <c r="D391" s="19"/>
      <c r="E391" s="19"/>
      <c r="F391" s="19"/>
      <c r="G391" s="24">
        <f t="shared" si="80"/>
        <v>80</v>
      </c>
      <c r="H391" s="71"/>
    </row>
    <row r="392" spans="1:11" ht="15.75" x14ac:dyDescent="0.25">
      <c r="A392" s="11" t="s">
        <v>444</v>
      </c>
      <c r="B392" s="11"/>
      <c r="C392" s="24">
        <v>60</v>
      </c>
      <c r="D392" s="19"/>
      <c r="E392" s="19"/>
      <c r="F392" s="19"/>
      <c r="G392" s="24">
        <f t="shared" si="80"/>
        <v>60</v>
      </c>
      <c r="H392" s="71"/>
    </row>
    <row r="393" spans="1:11" ht="15.75" x14ac:dyDescent="0.25">
      <c r="A393" s="11" t="s">
        <v>445</v>
      </c>
      <c r="B393" s="11"/>
      <c r="C393" s="24">
        <v>157</v>
      </c>
      <c r="D393" s="24"/>
      <c r="E393" s="24"/>
      <c r="F393" s="19"/>
      <c r="G393" s="24">
        <f t="shared" si="80"/>
        <v>157</v>
      </c>
      <c r="H393" s="71"/>
    </row>
    <row r="394" spans="1:11" ht="31.5" x14ac:dyDescent="0.25">
      <c r="A394" s="14" t="s">
        <v>446</v>
      </c>
      <c r="B394" s="14"/>
      <c r="C394" s="24">
        <v>10</v>
      </c>
      <c r="D394" s="19"/>
      <c r="E394" s="19"/>
      <c r="F394" s="19"/>
      <c r="G394" s="24">
        <f t="shared" ref="G394:G468" si="101">+C394+D394+E394+F394</f>
        <v>10</v>
      </c>
      <c r="H394" s="71"/>
    </row>
    <row r="395" spans="1:11" ht="31.5" x14ac:dyDescent="0.25">
      <c r="A395" s="101" t="s">
        <v>447</v>
      </c>
      <c r="B395" s="89"/>
      <c r="C395" s="24">
        <v>20</v>
      </c>
      <c r="D395" s="19"/>
      <c r="E395" s="19"/>
      <c r="F395" s="19"/>
      <c r="G395" s="24">
        <f t="shared" si="101"/>
        <v>20</v>
      </c>
      <c r="H395" s="71"/>
    </row>
    <row r="396" spans="1:11" ht="15.75" x14ac:dyDescent="0.25">
      <c r="A396" s="90" t="s">
        <v>448</v>
      </c>
      <c r="B396" s="90"/>
      <c r="C396" s="24">
        <v>141</v>
      </c>
      <c r="D396" s="24"/>
      <c r="E396" s="19"/>
      <c r="F396" s="19"/>
      <c r="G396" s="24">
        <f t="shared" si="101"/>
        <v>141</v>
      </c>
      <c r="H396" s="71"/>
    </row>
    <row r="397" spans="1:11" ht="15.75" x14ac:dyDescent="0.25">
      <c r="A397" s="90" t="s">
        <v>449</v>
      </c>
      <c r="B397" s="90"/>
      <c r="C397" s="24">
        <v>50</v>
      </c>
      <c r="D397" s="19"/>
      <c r="E397" s="19"/>
      <c r="F397" s="19"/>
      <c r="G397" s="24">
        <f t="shared" si="101"/>
        <v>50</v>
      </c>
      <c r="H397" s="71"/>
      <c r="K397" s="4"/>
    </row>
    <row r="398" spans="1:11" ht="15.75" x14ac:dyDescent="0.25">
      <c r="A398" s="90" t="s">
        <v>450</v>
      </c>
      <c r="B398" s="90"/>
      <c r="C398" s="24">
        <v>10</v>
      </c>
      <c r="D398" s="19"/>
      <c r="E398" s="19"/>
      <c r="F398" s="19"/>
      <c r="G398" s="24">
        <f t="shared" si="101"/>
        <v>10</v>
      </c>
      <c r="H398" s="71"/>
    </row>
    <row r="399" spans="1:11" ht="15.75" x14ac:dyDescent="0.25">
      <c r="A399" s="90" t="s">
        <v>451</v>
      </c>
      <c r="B399" s="90"/>
      <c r="C399" s="24">
        <v>30</v>
      </c>
      <c r="D399" s="19"/>
      <c r="E399" s="19"/>
      <c r="F399" s="19"/>
      <c r="G399" s="24">
        <f t="shared" si="101"/>
        <v>30</v>
      </c>
      <c r="H399" s="71"/>
    </row>
    <row r="400" spans="1:11" ht="15.75" x14ac:dyDescent="0.25">
      <c r="A400" s="90" t="s">
        <v>575</v>
      </c>
      <c r="B400" s="97"/>
      <c r="C400" s="24">
        <v>50</v>
      </c>
      <c r="D400" s="19"/>
      <c r="E400" s="24"/>
      <c r="F400" s="24"/>
      <c r="G400" s="24">
        <f t="shared" si="101"/>
        <v>50</v>
      </c>
      <c r="H400" s="71"/>
    </row>
    <row r="401" spans="1:11" ht="31.5" x14ac:dyDescent="0.25">
      <c r="A401" s="109" t="s">
        <v>559</v>
      </c>
      <c r="B401" s="98" t="s">
        <v>591</v>
      </c>
      <c r="C401" s="19">
        <v>6719</v>
      </c>
      <c r="D401" s="19">
        <v>0</v>
      </c>
      <c r="E401" s="19">
        <v>0</v>
      </c>
      <c r="F401" s="19">
        <v>0</v>
      </c>
      <c r="G401" s="19">
        <f t="shared" si="101"/>
        <v>6719</v>
      </c>
      <c r="H401" s="71"/>
      <c r="J401" s="4"/>
      <c r="K401" s="4" t="s">
        <v>588</v>
      </c>
    </row>
    <row r="402" spans="1:11" ht="31.5" x14ac:dyDescent="0.25">
      <c r="A402" s="109" t="s">
        <v>560</v>
      </c>
      <c r="B402" s="98" t="s">
        <v>592</v>
      </c>
      <c r="C402" s="19">
        <v>5459</v>
      </c>
      <c r="D402" s="19">
        <v>0</v>
      </c>
      <c r="E402" s="19"/>
      <c r="F402" s="19"/>
      <c r="G402" s="19">
        <f>+F402+C402</f>
        <v>5459</v>
      </c>
      <c r="H402" s="71"/>
    </row>
    <row r="403" spans="1:11" ht="15.75" x14ac:dyDescent="0.25">
      <c r="A403" s="17" t="s">
        <v>389</v>
      </c>
      <c r="B403" s="98" t="s">
        <v>510</v>
      </c>
      <c r="C403" s="19">
        <f>C404</f>
        <v>0</v>
      </c>
      <c r="D403" s="19">
        <f t="shared" ref="D403:F403" si="102">D404</f>
        <v>0</v>
      </c>
      <c r="E403" s="19"/>
      <c r="F403" s="19">
        <f t="shared" si="102"/>
        <v>0</v>
      </c>
      <c r="G403" s="19">
        <f t="shared" si="101"/>
        <v>0</v>
      </c>
      <c r="H403" s="71"/>
    </row>
    <row r="404" spans="1:11" ht="31.5" x14ac:dyDescent="0.25">
      <c r="A404" s="14" t="s">
        <v>376</v>
      </c>
      <c r="B404" s="97"/>
      <c r="C404" s="24">
        <v>0</v>
      </c>
      <c r="D404" s="24">
        <v>0</v>
      </c>
      <c r="E404" s="24"/>
      <c r="F404" s="19"/>
      <c r="G404" s="24">
        <f t="shared" si="101"/>
        <v>0</v>
      </c>
      <c r="H404" s="71"/>
    </row>
    <row r="405" spans="1:11" ht="15.75" x14ac:dyDescent="0.25">
      <c r="A405" s="17" t="s">
        <v>389</v>
      </c>
      <c r="B405" s="81" t="s">
        <v>390</v>
      </c>
      <c r="C405" s="19">
        <f>+C406+C407+C408+C409+C410+C411+C412+C413+C414+C415+C416+C417+C418+C419+C420+C421+C422</f>
        <v>1938</v>
      </c>
      <c r="D405" s="19">
        <f t="shared" ref="D405:G405" si="103">+D406+D407+D408+D409+D410+D411+D412+D413+D414+D415+D416+D417+D418+D419+D420+D421+D422</f>
        <v>0</v>
      </c>
      <c r="E405" s="19">
        <f t="shared" si="103"/>
        <v>0</v>
      </c>
      <c r="F405" s="19">
        <f t="shared" si="103"/>
        <v>0</v>
      </c>
      <c r="G405" s="19">
        <f t="shared" si="103"/>
        <v>1938</v>
      </c>
      <c r="H405" s="71"/>
    </row>
    <row r="406" spans="1:11" ht="24" customHeight="1" x14ac:dyDescent="0.25">
      <c r="A406" s="15" t="s">
        <v>369</v>
      </c>
      <c r="B406" s="78"/>
      <c r="C406" s="24">
        <v>147</v>
      </c>
      <c r="D406" s="24"/>
      <c r="E406" s="24"/>
      <c r="F406" s="19"/>
      <c r="G406" s="24">
        <f t="shared" si="101"/>
        <v>147</v>
      </c>
      <c r="H406" s="71"/>
    </row>
    <row r="407" spans="1:11" ht="31.5" x14ac:dyDescent="0.25">
      <c r="A407" s="14" t="s">
        <v>370</v>
      </c>
      <c r="B407" s="79"/>
      <c r="C407" s="77">
        <v>5</v>
      </c>
      <c r="D407" s="19"/>
      <c r="E407" s="19"/>
      <c r="F407" s="19"/>
      <c r="G407" s="24">
        <f t="shared" si="101"/>
        <v>5</v>
      </c>
      <c r="H407" s="71"/>
    </row>
    <row r="408" spans="1:11" ht="31.5" x14ac:dyDescent="0.25">
      <c r="A408" s="14" t="s">
        <v>368</v>
      </c>
      <c r="B408" s="78"/>
      <c r="C408" s="24">
        <v>760</v>
      </c>
      <c r="D408" s="24"/>
      <c r="E408" s="24"/>
      <c r="F408" s="24"/>
      <c r="G408" s="24">
        <f t="shared" si="101"/>
        <v>760</v>
      </c>
      <c r="H408" s="71"/>
    </row>
    <row r="409" spans="1:11" ht="31.5" x14ac:dyDescent="0.25">
      <c r="A409" s="14" t="s">
        <v>520</v>
      </c>
      <c r="B409" s="79"/>
      <c r="C409" s="77">
        <v>284</v>
      </c>
      <c r="D409" s="24"/>
      <c r="E409" s="24"/>
      <c r="F409" s="19"/>
      <c r="G409" s="24">
        <f t="shared" si="101"/>
        <v>284</v>
      </c>
      <c r="H409" s="71"/>
    </row>
    <row r="410" spans="1:11" ht="15.75" x14ac:dyDescent="0.25">
      <c r="A410" s="11" t="s">
        <v>371</v>
      </c>
      <c r="B410" s="78"/>
      <c r="C410" s="24">
        <v>5</v>
      </c>
      <c r="D410" s="19"/>
      <c r="E410" s="19"/>
      <c r="F410" s="19"/>
      <c r="G410" s="24">
        <f t="shared" si="101"/>
        <v>5</v>
      </c>
      <c r="H410" s="71"/>
    </row>
    <row r="411" spans="1:11" ht="31.5" x14ac:dyDescent="0.25">
      <c r="A411" s="15" t="s">
        <v>372</v>
      </c>
      <c r="B411" s="78"/>
      <c r="C411" s="24">
        <v>5</v>
      </c>
      <c r="D411" s="19"/>
      <c r="E411" s="19"/>
      <c r="F411" s="19"/>
      <c r="G411" s="24">
        <f t="shared" si="101"/>
        <v>5</v>
      </c>
      <c r="H411" s="71"/>
    </row>
    <row r="412" spans="1:11" ht="31.5" x14ac:dyDescent="0.25">
      <c r="A412" s="14" t="s">
        <v>373</v>
      </c>
      <c r="B412" s="79"/>
      <c r="C412" s="77">
        <v>13</v>
      </c>
      <c r="D412" s="24"/>
      <c r="E412" s="24"/>
      <c r="F412" s="19"/>
      <c r="G412" s="24">
        <f t="shared" si="101"/>
        <v>13</v>
      </c>
      <c r="H412" s="71"/>
    </row>
    <row r="413" spans="1:11" ht="31.5" x14ac:dyDescent="0.25">
      <c r="A413" s="14" t="s">
        <v>374</v>
      </c>
      <c r="B413" s="37"/>
      <c r="C413" s="77">
        <v>30</v>
      </c>
      <c r="D413" s="19"/>
      <c r="E413" s="24"/>
      <c r="F413" s="19"/>
      <c r="G413" s="24">
        <f t="shared" si="101"/>
        <v>30</v>
      </c>
      <c r="H413" s="71"/>
    </row>
    <row r="414" spans="1:11" ht="15.75" x14ac:dyDescent="0.25">
      <c r="A414" s="70" t="s">
        <v>375</v>
      </c>
      <c r="B414" s="35"/>
      <c r="C414" s="77">
        <v>5</v>
      </c>
      <c r="D414" s="19"/>
      <c r="E414" s="24"/>
      <c r="F414" s="19"/>
      <c r="G414" s="24">
        <f t="shared" si="101"/>
        <v>5</v>
      </c>
      <c r="H414" s="71"/>
    </row>
    <row r="415" spans="1:11" ht="31.5" x14ac:dyDescent="0.25">
      <c r="A415" s="14" t="s">
        <v>376</v>
      </c>
      <c r="B415" s="37"/>
      <c r="C415" s="77">
        <v>0</v>
      </c>
      <c r="D415" s="24"/>
      <c r="E415" s="24"/>
      <c r="F415" s="19"/>
      <c r="G415" s="24">
        <f t="shared" si="101"/>
        <v>0</v>
      </c>
      <c r="H415" s="71"/>
    </row>
    <row r="416" spans="1:11" ht="31.5" x14ac:dyDescent="0.25">
      <c r="A416" s="15" t="s">
        <v>377</v>
      </c>
      <c r="B416" s="78"/>
      <c r="C416" s="77">
        <v>0</v>
      </c>
      <c r="D416" s="24"/>
      <c r="E416" s="24"/>
      <c r="F416" s="19"/>
      <c r="G416" s="24">
        <f t="shared" si="101"/>
        <v>0</v>
      </c>
      <c r="H416" s="71"/>
    </row>
    <row r="417" spans="1:8" ht="31.5" x14ac:dyDescent="0.25">
      <c r="A417" s="15" t="s">
        <v>378</v>
      </c>
      <c r="B417" s="78"/>
      <c r="C417" s="77">
        <v>175</v>
      </c>
      <c r="D417" s="24"/>
      <c r="E417" s="24"/>
      <c r="F417" s="19"/>
      <c r="G417" s="24">
        <f t="shared" si="101"/>
        <v>175</v>
      </c>
      <c r="H417" s="71"/>
    </row>
    <row r="418" spans="1:8" ht="31.5" x14ac:dyDescent="0.25">
      <c r="A418" s="15" t="s">
        <v>380</v>
      </c>
      <c r="B418" s="78"/>
      <c r="C418" s="77">
        <v>142</v>
      </c>
      <c r="D418" s="24"/>
      <c r="E418" s="24"/>
      <c r="F418" s="19"/>
      <c r="G418" s="24">
        <f t="shared" si="101"/>
        <v>142</v>
      </c>
      <c r="H418" s="71"/>
    </row>
    <row r="419" spans="1:8" ht="31.5" x14ac:dyDescent="0.25">
      <c r="A419" s="15" t="s">
        <v>381</v>
      </c>
      <c r="B419" s="78"/>
      <c r="C419" s="77">
        <v>5</v>
      </c>
      <c r="D419" s="19"/>
      <c r="E419" s="19"/>
      <c r="F419" s="19"/>
      <c r="G419" s="24">
        <f t="shared" si="101"/>
        <v>5</v>
      </c>
      <c r="H419" s="71"/>
    </row>
    <row r="420" spans="1:8" ht="31.5" x14ac:dyDescent="0.25">
      <c r="A420" s="80" t="s">
        <v>382</v>
      </c>
      <c r="B420" s="78"/>
      <c r="C420" s="77">
        <v>190</v>
      </c>
      <c r="D420" s="24"/>
      <c r="E420" s="24"/>
      <c r="F420" s="19"/>
      <c r="G420" s="24">
        <f t="shared" si="101"/>
        <v>190</v>
      </c>
      <c r="H420" s="71"/>
    </row>
    <row r="421" spans="1:8" ht="31.5" x14ac:dyDescent="0.25">
      <c r="A421" s="15" t="s">
        <v>387</v>
      </c>
      <c r="B421" s="78"/>
      <c r="C421" s="77">
        <v>172</v>
      </c>
      <c r="D421" s="19"/>
      <c r="E421" s="19">
        <v>0</v>
      </c>
      <c r="F421" s="19"/>
      <c r="G421" s="24">
        <f t="shared" si="101"/>
        <v>172</v>
      </c>
      <c r="H421" s="71"/>
    </row>
    <row r="422" spans="1:8" ht="31.5" x14ac:dyDescent="0.25">
      <c r="A422" s="15" t="s">
        <v>388</v>
      </c>
      <c r="B422" s="78"/>
      <c r="C422" s="77">
        <v>0</v>
      </c>
      <c r="D422" s="24"/>
      <c r="E422" s="24"/>
      <c r="F422" s="19"/>
      <c r="G422" s="24">
        <f t="shared" si="101"/>
        <v>0</v>
      </c>
      <c r="H422" s="71"/>
    </row>
    <row r="423" spans="1:8" ht="15.75" x14ac:dyDescent="0.25">
      <c r="A423" s="17" t="s">
        <v>203</v>
      </c>
      <c r="B423" s="12" t="s">
        <v>133</v>
      </c>
      <c r="C423" s="19">
        <f>+C433+C434+C435+C436+C439+C437+C438+C440+C441+C442+C443+C444+C445+C446+C447+C448+C449+C450+C451+C452+C453+C454+C455+C456+C457+C458+C459+C460+C462+C463+C464+C465+C466+C467+C468+C469+C432+C431+C426+C425+C424+C427+C429+C430+C428</f>
        <v>6355</v>
      </c>
      <c r="D423" s="19">
        <f t="shared" ref="D423:G423" si="104">+D433+D434+D435+D436+D439+D437+D438+D440+D441+D442+D443+D444+D445+D446+D447+D448+D449+D450+D451+D452+D453+D454+D455+D456+D457+D458+D459+D460+D462+D463+D464+D465+D466+D467+D468+D469+D432+D431+D426+D425+D424+D427+D429+D430+D428</f>
        <v>0</v>
      </c>
      <c r="E423" s="19">
        <f t="shared" si="104"/>
        <v>0</v>
      </c>
      <c r="F423" s="19">
        <f t="shared" si="104"/>
        <v>-429</v>
      </c>
      <c r="G423" s="19">
        <f t="shared" si="104"/>
        <v>5926</v>
      </c>
      <c r="H423" s="71"/>
    </row>
    <row r="424" spans="1:8" ht="15.75" x14ac:dyDescent="0.25">
      <c r="A424" s="11" t="s">
        <v>571</v>
      </c>
      <c r="B424" s="12"/>
      <c r="C424" s="24">
        <v>303</v>
      </c>
      <c r="D424" s="19"/>
      <c r="E424" s="24"/>
      <c r="F424" s="24"/>
      <c r="G424" s="24">
        <v>303</v>
      </c>
      <c r="H424" s="71"/>
    </row>
    <row r="425" spans="1:8" ht="15.75" x14ac:dyDescent="0.25">
      <c r="A425" s="70" t="s">
        <v>572</v>
      </c>
      <c r="B425" s="12"/>
      <c r="C425" s="24">
        <v>306</v>
      </c>
      <c r="D425" s="19"/>
      <c r="E425" s="24"/>
      <c r="F425" s="24"/>
      <c r="G425" s="24">
        <v>306</v>
      </c>
      <c r="H425" s="71"/>
    </row>
    <row r="426" spans="1:8" ht="15.75" x14ac:dyDescent="0.25">
      <c r="A426" s="11" t="s">
        <v>570</v>
      </c>
      <c r="B426" s="12"/>
      <c r="C426" s="24">
        <v>483</v>
      </c>
      <c r="D426" s="19"/>
      <c r="E426" s="24"/>
      <c r="F426" s="24"/>
      <c r="G426" s="24">
        <f>+F426+C426</f>
        <v>483</v>
      </c>
      <c r="H426" s="71"/>
    </row>
    <row r="427" spans="1:8" ht="15.75" x14ac:dyDescent="0.25">
      <c r="A427" s="11" t="s">
        <v>573</v>
      </c>
      <c r="B427" s="12"/>
      <c r="C427" s="24">
        <v>63</v>
      </c>
      <c r="D427" s="19"/>
      <c r="E427" s="24"/>
      <c r="F427" s="24"/>
      <c r="G427" s="24">
        <v>63</v>
      </c>
      <c r="H427" s="71"/>
    </row>
    <row r="428" spans="1:8" ht="15.75" x14ac:dyDescent="0.25">
      <c r="A428" s="11" t="s">
        <v>616</v>
      </c>
      <c r="B428" s="12"/>
      <c r="C428" s="24">
        <v>362</v>
      </c>
      <c r="D428" s="19"/>
      <c r="E428" s="24"/>
      <c r="F428" s="24">
        <v>-300</v>
      </c>
      <c r="G428" s="24">
        <v>62</v>
      </c>
      <c r="H428" s="71"/>
    </row>
    <row r="429" spans="1:8" ht="15.75" x14ac:dyDescent="0.25">
      <c r="A429" s="11" t="s">
        <v>583</v>
      </c>
      <c r="B429" s="12"/>
      <c r="C429" s="24">
        <v>220</v>
      </c>
      <c r="D429" s="19"/>
      <c r="E429" s="24"/>
      <c r="F429" s="24"/>
      <c r="G429" s="24">
        <v>220</v>
      </c>
      <c r="H429" s="71"/>
    </row>
    <row r="430" spans="1:8" ht="15.75" x14ac:dyDescent="0.25">
      <c r="A430" s="11" t="s">
        <v>584</v>
      </c>
      <c r="B430" s="12"/>
      <c r="C430" s="24">
        <v>115</v>
      </c>
      <c r="D430" s="19"/>
      <c r="E430" s="24"/>
      <c r="F430" s="24"/>
      <c r="G430" s="24">
        <v>115</v>
      </c>
      <c r="H430" s="71"/>
    </row>
    <row r="431" spans="1:8" ht="31.5" x14ac:dyDescent="0.25">
      <c r="A431" s="15" t="s">
        <v>388</v>
      </c>
      <c r="B431" s="12"/>
      <c r="C431" s="24">
        <v>56</v>
      </c>
      <c r="D431" s="24"/>
      <c r="E431" s="24"/>
      <c r="F431" s="24"/>
      <c r="G431" s="24">
        <f t="shared" si="101"/>
        <v>56</v>
      </c>
      <c r="H431" s="71"/>
    </row>
    <row r="432" spans="1:8" ht="31.5" x14ac:dyDescent="0.25">
      <c r="A432" s="15" t="s">
        <v>382</v>
      </c>
      <c r="B432" s="12"/>
      <c r="C432" s="24">
        <v>10</v>
      </c>
      <c r="D432" s="24"/>
      <c r="E432" s="24"/>
      <c r="F432" s="24"/>
      <c r="G432" s="24">
        <f t="shared" si="101"/>
        <v>10</v>
      </c>
      <c r="H432" s="71"/>
    </row>
    <row r="433" spans="1:8" ht="31.5" x14ac:dyDescent="0.25">
      <c r="A433" s="83" t="s">
        <v>402</v>
      </c>
      <c r="B433" s="12"/>
      <c r="C433" s="24">
        <v>120</v>
      </c>
      <c r="D433" s="19"/>
      <c r="E433" s="19"/>
      <c r="F433" s="19"/>
      <c r="G433" s="24">
        <f t="shared" si="101"/>
        <v>120</v>
      </c>
      <c r="H433" s="71"/>
    </row>
    <row r="434" spans="1:8" ht="31.5" x14ac:dyDescent="0.25">
      <c r="A434" s="83" t="s">
        <v>403</v>
      </c>
      <c r="B434" s="12"/>
      <c r="C434" s="24">
        <v>120</v>
      </c>
      <c r="D434" s="19"/>
      <c r="E434" s="19"/>
      <c r="F434" s="19"/>
      <c r="G434" s="24">
        <f t="shared" si="101"/>
        <v>120</v>
      </c>
      <c r="H434" s="71"/>
    </row>
    <row r="435" spans="1:8" ht="31.5" x14ac:dyDescent="0.25">
      <c r="A435" s="84" t="s">
        <v>587</v>
      </c>
      <c r="B435" s="12"/>
      <c r="C435" s="24">
        <v>330</v>
      </c>
      <c r="D435" s="19"/>
      <c r="E435" s="24"/>
      <c r="F435" s="24">
        <v>-129</v>
      </c>
      <c r="G435" s="24">
        <f t="shared" si="101"/>
        <v>201</v>
      </c>
      <c r="H435" s="71"/>
    </row>
    <row r="436" spans="1:8" ht="15.75" x14ac:dyDescent="0.25">
      <c r="A436" s="85" t="s">
        <v>406</v>
      </c>
      <c r="B436" s="81"/>
      <c r="C436" s="24">
        <v>98</v>
      </c>
      <c r="D436" s="19"/>
      <c r="E436" s="19"/>
      <c r="F436" s="19"/>
      <c r="G436" s="24">
        <f t="shared" si="101"/>
        <v>98</v>
      </c>
      <c r="H436" s="71"/>
    </row>
    <row r="437" spans="1:8" ht="15.75" x14ac:dyDescent="0.25">
      <c r="A437" s="85" t="s">
        <v>407</v>
      </c>
      <c r="B437" s="81"/>
      <c r="C437" s="24">
        <v>100</v>
      </c>
      <c r="D437" s="19"/>
      <c r="E437" s="19"/>
      <c r="F437" s="19"/>
      <c r="G437" s="24">
        <f t="shared" si="101"/>
        <v>100</v>
      </c>
      <c r="H437" s="71"/>
    </row>
    <row r="438" spans="1:8" ht="15.75" x14ac:dyDescent="0.25">
      <c r="A438" s="85" t="s">
        <v>408</v>
      </c>
      <c r="B438" s="81"/>
      <c r="C438" s="24">
        <v>120</v>
      </c>
      <c r="D438" s="19"/>
      <c r="E438" s="19"/>
      <c r="F438" s="19"/>
      <c r="G438" s="24">
        <f t="shared" si="101"/>
        <v>120</v>
      </c>
      <c r="H438" s="71"/>
    </row>
    <row r="439" spans="1:8" ht="15.75" x14ac:dyDescent="0.25">
      <c r="A439" s="85" t="s">
        <v>409</v>
      </c>
      <c r="B439" s="81"/>
      <c r="C439" s="24">
        <v>95</v>
      </c>
      <c r="D439" s="19"/>
      <c r="E439" s="19"/>
      <c r="F439" s="19"/>
      <c r="G439" s="24">
        <f t="shared" si="101"/>
        <v>95</v>
      </c>
      <c r="H439" s="71"/>
    </row>
    <row r="440" spans="1:8" ht="31.5" x14ac:dyDescent="0.25">
      <c r="A440" s="85" t="s">
        <v>410</v>
      </c>
      <c r="B440" s="81"/>
      <c r="C440" s="24">
        <v>14</v>
      </c>
      <c r="D440" s="19"/>
      <c r="E440" s="19"/>
      <c r="F440" s="19"/>
      <c r="G440" s="24">
        <f t="shared" si="101"/>
        <v>14</v>
      </c>
      <c r="H440" s="71"/>
    </row>
    <row r="441" spans="1:8" ht="15.75" x14ac:dyDescent="0.25">
      <c r="A441" s="85" t="s">
        <v>411</v>
      </c>
      <c r="B441" s="81"/>
      <c r="C441" s="24">
        <v>62</v>
      </c>
      <c r="D441" s="24"/>
      <c r="E441" s="24"/>
      <c r="F441" s="19"/>
      <c r="G441" s="24">
        <f t="shared" si="101"/>
        <v>62</v>
      </c>
      <c r="H441" s="71"/>
    </row>
    <row r="442" spans="1:8" ht="31.5" x14ac:dyDescent="0.25">
      <c r="A442" s="15" t="s">
        <v>412</v>
      </c>
      <c r="B442" s="81"/>
      <c r="C442" s="24">
        <v>33</v>
      </c>
      <c r="D442" s="19"/>
      <c r="E442" s="19"/>
      <c r="F442" s="19"/>
      <c r="G442" s="24">
        <f t="shared" si="101"/>
        <v>33</v>
      </c>
      <c r="H442" s="71"/>
    </row>
    <row r="443" spans="1:8" ht="15.75" x14ac:dyDescent="0.25">
      <c r="A443" s="15" t="s">
        <v>413</v>
      </c>
      <c r="B443" s="81"/>
      <c r="C443" s="24">
        <v>25</v>
      </c>
      <c r="D443" s="19"/>
      <c r="E443" s="19"/>
      <c r="F443" s="19"/>
      <c r="G443" s="24">
        <f t="shared" si="101"/>
        <v>25</v>
      </c>
      <c r="H443" s="71"/>
    </row>
    <row r="444" spans="1:8" ht="15.75" x14ac:dyDescent="0.25">
      <c r="A444" s="15" t="s">
        <v>414</v>
      </c>
      <c r="B444" s="81"/>
      <c r="C444" s="24">
        <v>26</v>
      </c>
      <c r="D444" s="19"/>
      <c r="E444" s="19"/>
      <c r="F444" s="19"/>
      <c r="G444" s="24">
        <f t="shared" si="101"/>
        <v>26</v>
      </c>
      <c r="H444" s="71"/>
    </row>
    <row r="445" spans="1:8" ht="15.75" x14ac:dyDescent="0.25">
      <c r="A445" s="15" t="s">
        <v>415</v>
      </c>
      <c r="B445" s="81"/>
      <c r="C445" s="24">
        <v>20</v>
      </c>
      <c r="D445" s="19"/>
      <c r="E445" s="19"/>
      <c r="F445" s="19"/>
      <c r="G445" s="24">
        <f t="shared" si="101"/>
        <v>20</v>
      </c>
      <c r="H445" s="71"/>
    </row>
    <row r="446" spans="1:8" ht="15.75" x14ac:dyDescent="0.25">
      <c r="A446" s="15" t="s">
        <v>416</v>
      </c>
      <c r="B446" s="81"/>
      <c r="C446" s="24">
        <v>84</v>
      </c>
      <c r="D446" s="24"/>
      <c r="E446" s="24"/>
      <c r="F446" s="19"/>
      <c r="G446" s="24">
        <f t="shared" si="101"/>
        <v>84</v>
      </c>
      <c r="H446" s="71"/>
    </row>
    <row r="447" spans="1:8" ht="15.75" x14ac:dyDescent="0.25">
      <c r="A447" s="15" t="s">
        <v>417</v>
      </c>
      <c r="B447" s="81"/>
      <c r="C447" s="24">
        <v>61</v>
      </c>
      <c r="D447" s="24"/>
      <c r="E447" s="24"/>
      <c r="F447" s="19"/>
      <c r="G447" s="24">
        <f t="shared" si="101"/>
        <v>61</v>
      </c>
      <c r="H447" s="71"/>
    </row>
    <row r="448" spans="1:8" ht="15.75" x14ac:dyDescent="0.25">
      <c r="A448" s="15" t="s">
        <v>418</v>
      </c>
      <c r="B448" s="81"/>
      <c r="C448" s="24">
        <v>27</v>
      </c>
      <c r="D448" s="19"/>
      <c r="E448" s="19"/>
      <c r="F448" s="19"/>
      <c r="G448" s="24">
        <f t="shared" si="101"/>
        <v>27</v>
      </c>
      <c r="H448" s="71"/>
    </row>
    <row r="449" spans="1:8" ht="15.75" x14ac:dyDescent="0.25">
      <c r="A449" s="15" t="s">
        <v>419</v>
      </c>
      <c r="B449" s="81"/>
      <c r="C449" s="24">
        <v>153</v>
      </c>
      <c r="D449" s="19"/>
      <c r="E449" s="19"/>
      <c r="F449" s="19"/>
      <c r="G449" s="24">
        <f t="shared" si="101"/>
        <v>153</v>
      </c>
      <c r="H449" s="71"/>
    </row>
    <row r="450" spans="1:8" ht="15.75" x14ac:dyDescent="0.25">
      <c r="A450" s="15" t="s">
        <v>420</v>
      </c>
      <c r="B450" s="81"/>
      <c r="C450" s="24">
        <v>137</v>
      </c>
      <c r="D450" s="24"/>
      <c r="E450" s="24"/>
      <c r="F450" s="19"/>
      <c r="G450" s="24">
        <f t="shared" si="101"/>
        <v>137</v>
      </c>
      <c r="H450" s="71"/>
    </row>
    <row r="451" spans="1:8" ht="15.75" x14ac:dyDescent="0.25">
      <c r="A451" s="15" t="s">
        <v>421</v>
      </c>
      <c r="B451" s="81"/>
      <c r="C451" s="24">
        <v>125</v>
      </c>
      <c r="D451" s="19"/>
      <c r="E451" s="19"/>
      <c r="F451" s="19"/>
      <c r="G451" s="24">
        <f t="shared" si="101"/>
        <v>125</v>
      </c>
      <c r="H451" s="71"/>
    </row>
    <row r="452" spans="1:8" ht="15.75" x14ac:dyDescent="0.25">
      <c r="A452" s="15" t="s">
        <v>422</v>
      </c>
      <c r="B452" s="81"/>
      <c r="C452" s="24">
        <v>230</v>
      </c>
      <c r="D452" s="19"/>
      <c r="E452" s="19"/>
      <c r="F452" s="19"/>
      <c r="G452" s="24">
        <f t="shared" si="101"/>
        <v>230</v>
      </c>
      <c r="H452" s="71"/>
    </row>
    <row r="453" spans="1:8" ht="15.75" x14ac:dyDescent="0.25">
      <c r="A453" s="66" t="s">
        <v>385</v>
      </c>
      <c r="B453" s="12"/>
      <c r="C453" s="24">
        <v>72</v>
      </c>
      <c r="D453" s="24"/>
      <c r="E453" s="24"/>
      <c r="F453" s="19"/>
      <c r="G453" s="24">
        <f t="shared" si="101"/>
        <v>72</v>
      </c>
      <c r="H453" s="71"/>
    </row>
    <row r="454" spans="1:8" ht="15.75" x14ac:dyDescent="0.25">
      <c r="A454" s="15" t="s">
        <v>383</v>
      </c>
      <c r="B454" s="12"/>
      <c r="C454" s="24">
        <v>155</v>
      </c>
      <c r="D454" s="19"/>
      <c r="E454" s="24"/>
      <c r="F454" s="19"/>
      <c r="G454" s="24">
        <f t="shared" si="101"/>
        <v>155</v>
      </c>
      <c r="H454" s="71"/>
    </row>
    <row r="455" spans="1:8" ht="15.75" x14ac:dyDescent="0.25">
      <c r="A455" s="80" t="s">
        <v>384</v>
      </c>
      <c r="B455" s="12"/>
      <c r="C455" s="24">
        <v>155</v>
      </c>
      <c r="D455" s="19"/>
      <c r="E455" s="24"/>
      <c r="F455" s="19"/>
      <c r="G455" s="24">
        <f t="shared" si="101"/>
        <v>155</v>
      </c>
      <c r="H455" s="71"/>
    </row>
    <row r="456" spans="1:8" ht="15.75" x14ac:dyDescent="0.25">
      <c r="A456" s="15" t="s">
        <v>379</v>
      </c>
      <c r="B456" s="12"/>
      <c r="C456" s="24">
        <v>80</v>
      </c>
      <c r="D456" s="24"/>
      <c r="E456" s="24"/>
      <c r="F456" s="19"/>
      <c r="G456" s="24">
        <f t="shared" si="101"/>
        <v>80</v>
      </c>
      <c r="H456" s="71"/>
    </row>
    <row r="457" spans="1:8" ht="47.25" x14ac:dyDescent="0.25">
      <c r="A457" s="15" t="s">
        <v>391</v>
      </c>
      <c r="B457" s="81"/>
      <c r="C457" s="24">
        <v>280</v>
      </c>
      <c r="D457" s="24"/>
      <c r="E457" s="24"/>
      <c r="F457" s="24"/>
      <c r="G457" s="24">
        <f t="shared" si="101"/>
        <v>280</v>
      </c>
      <c r="H457" s="71"/>
    </row>
    <row r="458" spans="1:8" ht="31.5" x14ac:dyDescent="0.25">
      <c r="A458" s="15" t="s">
        <v>392</v>
      </c>
      <c r="B458" s="81"/>
      <c r="C458" s="24">
        <v>350</v>
      </c>
      <c r="D458" s="24"/>
      <c r="E458" s="24"/>
      <c r="F458" s="24"/>
      <c r="G458" s="24">
        <f t="shared" si="101"/>
        <v>350</v>
      </c>
      <c r="H458" s="71"/>
    </row>
    <row r="459" spans="1:8" ht="47.25" x14ac:dyDescent="0.25">
      <c r="A459" s="15" t="s">
        <v>393</v>
      </c>
      <c r="B459" s="81"/>
      <c r="C459" s="24">
        <v>155</v>
      </c>
      <c r="D459" s="24"/>
      <c r="E459" s="24"/>
      <c r="F459" s="19"/>
      <c r="G459" s="24">
        <f t="shared" si="101"/>
        <v>155</v>
      </c>
      <c r="H459" s="71"/>
    </row>
    <row r="460" spans="1:8" ht="15.75" x14ac:dyDescent="0.25">
      <c r="A460" s="11" t="s">
        <v>311</v>
      </c>
      <c r="B460" s="12"/>
      <c r="C460" s="24">
        <v>1050</v>
      </c>
      <c r="D460" s="19"/>
      <c r="E460" s="19"/>
      <c r="F460" s="19"/>
      <c r="G460" s="24">
        <f t="shared" si="101"/>
        <v>1050</v>
      </c>
      <c r="H460" s="71"/>
    </row>
    <row r="461" spans="1:8" ht="15.75" x14ac:dyDescent="0.25">
      <c r="A461" s="11"/>
      <c r="B461" s="12"/>
      <c r="C461" s="24"/>
      <c r="D461" s="19"/>
      <c r="E461" s="19"/>
      <c r="F461" s="19"/>
      <c r="G461" s="24"/>
      <c r="H461" s="71"/>
    </row>
    <row r="462" spans="1:8" ht="31.5" x14ac:dyDescent="0.25">
      <c r="A462" s="60" t="s">
        <v>361</v>
      </c>
      <c r="B462" s="12"/>
      <c r="C462" s="24">
        <v>50</v>
      </c>
      <c r="D462" s="19"/>
      <c r="E462" s="19"/>
      <c r="F462" s="19"/>
      <c r="G462" s="24">
        <f t="shared" si="101"/>
        <v>50</v>
      </c>
      <c r="H462" s="71"/>
    </row>
    <row r="463" spans="1:8" ht="15.75" x14ac:dyDescent="0.25">
      <c r="A463" s="60" t="s">
        <v>362</v>
      </c>
      <c r="B463" s="61"/>
      <c r="C463" s="24">
        <v>15</v>
      </c>
      <c r="D463" s="19"/>
      <c r="E463" s="19"/>
      <c r="F463" s="19"/>
      <c r="G463" s="24">
        <f t="shared" si="101"/>
        <v>15</v>
      </c>
      <c r="H463" s="71"/>
    </row>
    <row r="464" spans="1:8" ht="15.75" x14ac:dyDescent="0.25">
      <c r="A464" s="13" t="s">
        <v>363</v>
      </c>
      <c r="B464" s="61"/>
      <c r="C464" s="59">
        <v>5</v>
      </c>
      <c r="D464" s="19"/>
      <c r="E464" s="19"/>
      <c r="F464" s="19"/>
      <c r="G464" s="24">
        <f t="shared" si="101"/>
        <v>5</v>
      </c>
      <c r="H464" s="71"/>
    </row>
    <row r="465" spans="1:10" ht="15.75" x14ac:dyDescent="0.25">
      <c r="A465" s="13" t="s">
        <v>365</v>
      </c>
      <c r="B465" s="61"/>
      <c r="C465" s="59">
        <v>5</v>
      </c>
      <c r="D465" s="19"/>
      <c r="E465" s="19"/>
      <c r="F465" s="19"/>
      <c r="G465" s="24">
        <f t="shared" si="101"/>
        <v>5</v>
      </c>
      <c r="H465" s="71"/>
    </row>
    <row r="466" spans="1:10" ht="15.75" x14ac:dyDescent="0.25">
      <c r="A466" s="13" t="s">
        <v>364</v>
      </c>
      <c r="B466" s="61"/>
      <c r="C466" s="59">
        <v>5</v>
      </c>
      <c r="D466" s="19"/>
      <c r="E466" s="19"/>
      <c r="F466" s="19"/>
      <c r="G466" s="24">
        <f t="shared" si="101"/>
        <v>5</v>
      </c>
      <c r="H466" s="71"/>
    </row>
    <row r="467" spans="1:10" ht="17.25" customHeight="1" x14ac:dyDescent="0.25">
      <c r="A467" s="13" t="s">
        <v>346</v>
      </c>
      <c r="B467" s="61"/>
      <c r="C467" s="59">
        <v>20</v>
      </c>
      <c r="D467" s="19"/>
      <c r="E467" s="19"/>
      <c r="F467" s="19"/>
      <c r="G467" s="24">
        <f t="shared" si="101"/>
        <v>20</v>
      </c>
      <c r="H467" s="71"/>
    </row>
    <row r="468" spans="1:10" ht="17.25" customHeight="1" x14ac:dyDescent="0.25">
      <c r="A468" s="13" t="s">
        <v>347</v>
      </c>
      <c r="B468" s="12"/>
      <c r="C468" s="59">
        <v>50</v>
      </c>
      <c r="D468" s="19"/>
      <c r="E468" s="19"/>
      <c r="F468" s="19"/>
      <c r="G468" s="24">
        <f t="shared" si="101"/>
        <v>50</v>
      </c>
      <c r="H468" s="71"/>
    </row>
    <row r="469" spans="1:10" ht="17.25" customHeight="1" x14ac:dyDescent="0.25">
      <c r="A469" s="14" t="s">
        <v>468</v>
      </c>
      <c r="B469" s="12"/>
      <c r="C469" s="59">
        <v>10</v>
      </c>
      <c r="D469" s="19"/>
      <c r="E469" s="19"/>
      <c r="F469" s="19"/>
      <c r="G469" s="24">
        <f t="shared" ref="G469:G531" si="105">+C469+D469+E469+F469</f>
        <v>10</v>
      </c>
      <c r="H469" s="71"/>
    </row>
    <row r="470" spans="1:10" ht="15.75" x14ac:dyDescent="0.25">
      <c r="A470" s="50" t="s">
        <v>182</v>
      </c>
      <c r="B470" s="12" t="s">
        <v>112</v>
      </c>
      <c r="C470" s="19">
        <f>+C471+C472+C473+C474</f>
        <v>0</v>
      </c>
      <c r="D470" s="19">
        <f t="shared" ref="D470:G470" si="106">+D471+D472+D473+D474</f>
        <v>0</v>
      </c>
      <c r="E470" s="19">
        <f t="shared" si="106"/>
        <v>0</v>
      </c>
      <c r="F470" s="19">
        <f t="shared" si="106"/>
        <v>0</v>
      </c>
      <c r="G470" s="19">
        <f t="shared" si="106"/>
        <v>0</v>
      </c>
      <c r="H470" s="71"/>
      <c r="J470" s="4"/>
    </row>
    <row r="471" spans="1:10" ht="15.75" x14ac:dyDescent="0.25">
      <c r="A471" s="11" t="s">
        <v>2</v>
      </c>
      <c r="B471" s="37"/>
      <c r="C471" s="24">
        <v>0</v>
      </c>
      <c r="D471" s="24"/>
      <c r="E471" s="24"/>
      <c r="F471" s="24"/>
      <c r="G471" s="24">
        <f t="shared" si="105"/>
        <v>0</v>
      </c>
      <c r="H471" s="71"/>
    </row>
    <row r="472" spans="1:10" ht="15.75" x14ac:dyDescent="0.25">
      <c r="A472" s="11" t="s">
        <v>163</v>
      </c>
      <c r="B472" s="37"/>
      <c r="C472" s="24">
        <v>0</v>
      </c>
      <c r="D472" s="24"/>
      <c r="E472" s="24"/>
      <c r="F472" s="24"/>
      <c r="G472" s="24">
        <f t="shared" si="105"/>
        <v>0</v>
      </c>
      <c r="H472" s="71"/>
    </row>
    <row r="473" spans="1:10" ht="15.75" x14ac:dyDescent="0.25">
      <c r="A473" s="26" t="s">
        <v>196</v>
      </c>
      <c r="B473" s="37"/>
      <c r="C473" s="24">
        <v>0</v>
      </c>
      <c r="D473" s="24"/>
      <c r="E473" s="24"/>
      <c r="F473" s="24"/>
      <c r="G473" s="24">
        <f t="shared" si="105"/>
        <v>0</v>
      </c>
      <c r="H473" s="71"/>
    </row>
    <row r="474" spans="1:10" ht="15.75" x14ac:dyDescent="0.25">
      <c r="A474" s="11" t="s">
        <v>183</v>
      </c>
      <c r="B474" s="37"/>
      <c r="C474" s="24">
        <v>0</v>
      </c>
      <c r="D474" s="24"/>
      <c r="E474" s="24"/>
      <c r="F474" s="24">
        <v>0</v>
      </c>
      <c r="G474" s="24">
        <f t="shared" si="105"/>
        <v>0</v>
      </c>
      <c r="H474" s="71"/>
    </row>
    <row r="475" spans="1:10" ht="15.75" x14ac:dyDescent="0.25">
      <c r="A475" s="17" t="s">
        <v>17</v>
      </c>
      <c r="B475" s="12" t="s">
        <v>113</v>
      </c>
      <c r="C475" s="18">
        <f>+C476+C481</f>
        <v>462</v>
      </c>
      <c r="D475" s="18">
        <f t="shared" ref="D475:F475" si="107">+D476+D481</f>
        <v>0</v>
      </c>
      <c r="E475" s="18"/>
      <c r="F475" s="18">
        <f t="shared" si="107"/>
        <v>0</v>
      </c>
      <c r="G475" s="19">
        <f t="shared" si="105"/>
        <v>462</v>
      </c>
      <c r="H475" s="71"/>
    </row>
    <row r="476" spans="1:10" ht="15.75" x14ac:dyDescent="0.25">
      <c r="A476" s="17" t="s">
        <v>45</v>
      </c>
      <c r="B476" s="12"/>
      <c r="C476" s="18">
        <f>C477+C479+C480+C478</f>
        <v>442</v>
      </c>
      <c r="D476" s="18">
        <f t="shared" ref="D476:F476" si="108">D477+D479+D480+D478</f>
        <v>0</v>
      </c>
      <c r="E476" s="18"/>
      <c r="F476" s="18">
        <f t="shared" si="108"/>
        <v>0</v>
      </c>
      <c r="G476" s="19">
        <f t="shared" si="105"/>
        <v>442</v>
      </c>
      <c r="H476" s="71"/>
    </row>
    <row r="477" spans="1:10" ht="15.75" x14ac:dyDescent="0.25">
      <c r="A477" s="11" t="s">
        <v>232</v>
      </c>
      <c r="B477" s="12"/>
      <c r="C477" s="59">
        <v>172</v>
      </c>
      <c r="D477" s="24"/>
      <c r="E477" s="24"/>
      <c r="F477" s="24"/>
      <c r="G477" s="24">
        <f t="shared" si="105"/>
        <v>172</v>
      </c>
      <c r="H477" s="71"/>
    </row>
    <row r="478" spans="1:10" ht="15.75" x14ac:dyDescent="0.25">
      <c r="A478" s="11" t="s">
        <v>535</v>
      </c>
      <c r="B478" s="12"/>
      <c r="C478" s="59">
        <v>260</v>
      </c>
      <c r="D478" s="24"/>
      <c r="E478" s="24"/>
      <c r="F478" s="24">
        <v>0</v>
      </c>
      <c r="G478" s="24">
        <f t="shared" si="105"/>
        <v>260</v>
      </c>
      <c r="H478" s="71"/>
    </row>
    <row r="479" spans="1:10" ht="15.75" x14ac:dyDescent="0.25">
      <c r="A479" s="91" t="s">
        <v>454</v>
      </c>
      <c r="B479" s="12"/>
      <c r="C479" s="59">
        <v>5</v>
      </c>
      <c r="D479" s="19"/>
      <c r="E479" s="19"/>
      <c r="F479" s="19"/>
      <c r="G479" s="24">
        <f t="shared" si="105"/>
        <v>5</v>
      </c>
      <c r="H479" s="71"/>
    </row>
    <row r="480" spans="1:10" ht="15.75" x14ac:dyDescent="0.25">
      <c r="A480" s="13" t="s">
        <v>455</v>
      </c>
      <c r="B480" s="12"/>
      <c r="C480" s="59">
        <v>5</v>
      </c>
      <c r="D480" s="19"/>
      <c r="E480" s="19"/>
      <c r="F480" s="19"/>
      <c r="G480" s="24">
        <f t="shared" si="105"/>
        <v>5</v>
      </c>
      <c r="H480" s="71"/>
    </row>
    <row r="481" spans="1:8" ht="15.75" x14ac:dyDescent="0.25">
      <c r="A481" s="17" t="s">
        <v>44</v>
      </c>
      <c r="B481" s="12"/>
      <c r="C481" s="18">
        <f>+C482+C483+C484</f>
        <v>20</v>
      </c>
      <c r="D481" s="19"/>
      <c r="E481" s="19"/>
      <c r="F481" s="19"/>
      <c r="G481" s="24">
        <f t="shared" si="105"/>
        <v>20</v>
      </c>
      <c r="H481" s="71"/>
    </row>
    <row r="482" spans="1:8" ht="15.75" x14ac:dyDescent="0.25">
      <c r="A482" s="91" t="s">
        <v>456</v>
      </c>
      <c r="B482" s="12"/>
      <c r="C482" s="59">
        <v>10</v>
      </c>
      <c r="D482" s="19"/>
      <c r="E482" s="19"/>
      <c r="F482" s="19"/>
      <c r="G482" s="24">
        <f t="shared" si="105"/>
        <v>10</v>
      </c>
      <c r="H482" s="71"/>
    </row>
    <row r="483" spans="1:8" ht="15.75" x14ac:dyDescent="0.25">
      <c r="A483" s="91" t="s">
        <v>457</v>
      </c>
      <c r="B483" s="12"/>
      <c r="C483" s="59">
        <v>5</v>
      </c>
      <c r="D483" s="19"/>
      <c r="E483" s="19"/>
      <c r="F483" s="19"/>
      <c r="G483" s="24">
        <f t="shared" si="105"/>
        <v>5</v>
      </c>
      <c r="H483" s="71"/>
    </row>
    <row r="484" spans="1:8" ht="15.75" x14ac:dyDescent="0.25">
      <c r="A484" s="91" t="s">
        <v>458</v>
      </c>
      <c r="B484" s="12"/>
      <c r="C484" s="59">
        <v>5</v>
      </c>
      <c r="D484" s="19"/>
      <c r="E484" s="19"/>
      <c r="F484" s="19"/>
      <c r="G484" s="24">
        <f t="shared" si="105"/>
        <v>5</v>
      </c>
      <c r="H484" s="71"/>
    </row>
    <row r="485" spans="1:8" ht="63" x14ac:dyDescent="0.25">
      <c r="A485" s="111" t="s">
        <v>602</v>
      </c>
      <c r="B485" s="98" t="s">
        <v>603</v>
      </c>
      <c r="C485" s="18">
        <v>80</v>
      </c>
      <c r="D485" s="19"/>
      <c r="E485" s="19"/>
      <c r="F485" s="19"/>
      <c r="G485" s="19">
        <f t="shared" si="105"/>
        <v>80</v>
      </c>
      <c r="H485" s="71"/>
    </row>
    <row r="486" spans="1:8" ht="15.75" x14ac:dyDescent="0.25">
      <c r="A486" s="17" t="s">
        <v>237</v>
      </c>
      <c r="B486" s="12" t="s">
        <v>146</v>
      </c>
      <c r="C486" s="18">
        <v>650</v>
      </c>
      <c r="D486" s="19"/>
      <c r="E486" s="19"/>
      <c r="F486" s="19"/>
      <c r="G486" s="19">
        <f t="shared" si="105"/>
        <v>650</v>
      </c>
      <c r="H486" s="71"/>
    </row>
    <row r="487" spans="1:8" ht="15.75" x14ac:dyDescent="0.25">
      <c r="A487" s="17" t="s">
        <v>162</v>
      </c>
      <c r="B487" s="12" t="s">
        <v>114</v>
      </c>
      <c r="C487" s="18">
        <f>+C488+C504</f>
        <v>5876</v>
      </c>
      <c r="D487" s="18">
        <f>+D488+D504</f>
        <v>0</v>
      </c>
      <c r="E487" s="18">
        <f>+E488+E504</f>
        <v>0</v>
      </c>
      <c r="F487" s="18">
        <f>+F488+F504</f>
        <v>-200</v>
      </c>
      <c r="G487" s="18">
        <f>+G488+G504</f>
        <v>5676</v>
      </c>
      <c r="H487" s="71"/>
    </row>
    <row r="488" spans="1:8" ht="15.75" x14ac:dyDescent="0.25">
      <c r="A488" s="17" t="s">
        <v>45</v>
      </c>
      <c r="B488" s="12"/>
      <c r="C488" s="18">
        <f>+C489+C490+C493+C494+C495+C497+C500+C501+C502+C503+C492+C499+C496+C491+C498</f>
        <v>4318</v>
      </c>
      <c r="D488" s="18">
        <f t="shared" ref="D488:G488" si="109">+D489+D490+D493+D494+D495+D497+D500+D501+D502+D503+D492+D499+D496+D491+D498</f>
        <v>0</v>
      </c>
      <c r="E488" s="18">
        <f t="shared" si="109"/>
        <v>0</v>
      </c>
      <c r="F488" s="18">
        <f t="shared" si="109"/>
        <v>0</v>
      </c>
      <c r="G488" s="18">
        <f t="shared" si="109"/>
        <v>4318</v>
      </c>
      <c r="H488" s="71"/>
    </row>
    <row r="489" spans="1:8" ht="15.75" x14ac:dyDescent="0.25">
      <c r="A489" s="11" t="s">
        <v>214</v>
      </c>
      <c r="B489" s="12"/>
      <c r="C489" s="59">
        <v>65</v>
      </c>
      <c r="D489" s="24"/>
      <c r="E489" s="24"/>
      <c r="F489" s="19"/>
      <c r="G489" s="24">
        <f t="shared" si="105"/>
        <v>65</v>
      </c>
      <c r="H489" s="71"/>
    </row>
    <row r="490" spans="1:8" ht="15.75" x14ac:dyDescent="0.25">
      <c r="A490" s="13" t="s">
        <v>235</v>
      </c>
      <c r="B490" s="37"/>
      <c r="C490" s="24">
        <v>3400</v>
      </c>
      <c r="D490" s="24"/>
      <c r="E490" s="24"/>
      <c r="F490" s="24"/>
      <c r="G490" s="24">
        <f t="shared" si="105"/>
        <v>3400</v>
      </c>
      <c r="H490" s="71"/>
    </row>
    <row r="491" spans="1:8" ht="15.75" x14ac:dyDescent="0.25">
      <c r="A491" s="43" t="s">
        <v>550</v>
      </c>
      <c r="B491" s="37"/>
      <c r="C491" s="24">
        <v>15</v>
      </c>
      <c r="D491" s="24"/>
      <c r="E491" s="24"/>
      <c r="F491" s="24"/>
      <c r="G491" s="24">
        <v>15</v>
      </c>
      <c r="H491" s="71"/>
    </row>
    <row r="492" spans="1:8" ht="15.75" x14ac:dyDescent="0.25">
      <c r="A492" s="43" t="s">
        <v>529</v>
      </c>
      <c r="B492" s="37"/>
      <c r="C492" s="24">
        <v>33</v>
      </c>
      <c r="D492" s="24"/>
      <c r="E492" s="24"/>
      <c r="F492" s="24"/>
      <c r="G492" s="24">
        <f t="shared" si="105"/>
        <v>33</v>
      </c>
      <c r="H492" s="71"/>
    </row>
    <row r="493" spans="1:8" ht="47.25" x14ac:dyDescent="0.25">
      <c r="A493" s="92" t="s">
        <v>461</v>
      </c>
      <c r="B493" s="37"/>
      <c r="C493" s="24">
        <v>45</v>
      </c>
      <c r="D493" s="24"/>
      <c r="E493" s="24"/>
      <c r="F493" s="24"/>
      <c r="G493" s="24">
        <f t="shared" si="105"/>
        <v>45</v>
      </c>
      <c r="H493" s="71"/>
    </row>
    <row r="494" spans="1:8" ht="31.5" x14ac:dyDescent="0.25">
      <c r="A494" s="92" t="s">
        <v>462</v>
      </c>
      <c r="B494" s="37"/>
      <c r="C494" s="24">
        <v>71</v>
      </c>
      <c r="D494" s="24"/>
      <c r="E494" s="19"/>
      <c r="F494" s="19"/>
      <c r="G494" s="24">
        <f t="shared" si="105"/>
        <v>71</v>
      </c>
      <c r="H494" s="71"/>
    </row>
    <row r="495" spans="1:8" ht="15.75" x14ac:dyDescent="0.25">
      <c r="A495" s="14" t="s">
        <v>464</v>
      </c>
      <c r="B495" s="37"/>
      <c r="C495" s="24">
        <v>50</v>
      </c>
      <c r="D495" s="19"/>
      <c r="E495" s="19"/>
      <c r="F495" s="19"/>
      <c r="G495" s="24">
        <f t="shared" si="105"/>
        <v>50</v>
      </c>
      <c r="H495" s="71"/>
    </row>
    <row r="496" spans="1:8" ht="15.75" x14ac:dyDescent="0.25">
      <c r="A496" s="14" t="s">
        <v>537</v>
      </c>
      <c r="B496" s="37"/>
      <c r="C496" s="24">
        <v>0</v>
      </c>
      <c r="D496" s="24"/>
      <c r="E496" s="24"/>
      <c r="F496" s="19"/>
      <c r="G496" s="24">
        <f t="shared" si="105"/>
        <v>0</v>
      </c>
      <c r="H496" s="71"/>
    </row>
    <row r="497" spans="1:8" ht="15.75" x14ac:dyDescent="0.25">
      <c r="A497" s="60" t="s">
        <v>465</v>
      </c>
      <c r="B497" s="37"/>
      <c r="C497" s="24">
        <v>139</v>
      </c>
      <c r="D497" s="19"/>
      <c r="E497" s="19"/>
      <c r="F497" s="19"/>
      <c r="G497" s="24">
        <f t="shared" si="105"/>
        <v>139</v>
      </c>
      <c r="H497" s="71"/>
    </row>
    <row r="498" spans="1:8" ht="47.25" x14ac:dyDescent="0.25">
      <c r="A498" s="60" t="s">
        <v>620</v>
      </c>
      <c r="B498" s="37"/>
      <c r="C498" s="24">
        <v>0</v>
      </c>
      <c r="D498" s="19"/>
      <c r="E498" s="19"/>
      <c r="F498" s="24"/>
      <c r="G498" s="24">
        <v>0</v>
      </c>
      <c r="H498" s="71"/>
    </row>
    <row r="499" spans="1:8" ht="15.75" x14ac:dyDescent="0.25">
      <c r="A499" s="60" t="s">
        <v>536</v>
      </c>
      <c r="B499" s="37"/>
      <c r="C499" s="24">
        <v>30</v>
      </c>
      <c r="D499" s="24"/>
      <c r="E499" s="24"/>
      <c r="F499" s="24"/>
      <c r="G499" s="24">
        <f t="shared" si="105"/>
        <v>30</v>
      </c>
      <c r="H499" s="71"/>
    </row>
    <row r="500" spans="1:8" ht="15.75" x14ac:dyDescent="0.25">
      <c r="A500" s="60" t="s">
        <v>466</v>
      </c>
      <c r="B500" s="37"/>
      <c r="C500" s="24">
        <v>90</v>
      </c>
      <c r="D500" s="19"/>
      <c r="E500" s="19"/>
      <c r="F500" s="19"/>
      <c r="G500" s="24">
        <f t="shared" si="105"/>
        <v>90</v>
      </c>
      <c r="H500" s="71"/>
    </row>
    <row r="501" spans="1:8" ht="15.75" x14ac:dyDescent="0.25">
      <c r="A501" s="13" t="s">
        <v>467</v>
      </c>
      <c r="B501" s="37"/>
      <c r="C501" s="24">
        <v>298</v>
      </c>
      <c r="D501" s="19"/>
      <c r="E501" s="24"/>
      <c r="F501" s="19"/>
      <c r="G501" s="24">
        <f t="shared" si="105"/>
        <v>298</v>
      </c>
      <c r="H501" s="71"/>
    </row>
    <row r="502" spans="1:8" ht="15.75" x14ac:dyDescent="0.25">
      <c r="A502" s="13" t="s">
        <v>236</v>
      </c>
      <c r="B502" s="37"/>
      <c r="C502" s="24">
        <v>70</v>
      </c>
      <c r="D502" s="19"/>
      <c r="E502" s="19"/>
      <c r="F502" s="19"/>
      <c r="G502" s="24">
        <f t="shared" si="105"/>
        <v>70</v>
      </c>
      <c r="H502" s="71"/>
    </row>
    <row r="503" spans="1:8" ht="15.75" customHeight="1" x14ac:dyDescent="0.25">
      <c r="A503" s="60" t="s">
        <v>313</v>
      </c>
      <c r="B503" s="35"/>
      <c r="C503" s="24">
        <v>12</v>
      </c>
      <c r="D503" s="19"/>
      <c r="E503" s="19"/>
      <c r="F503" s="19"/>
      <c r="G503" s="24">
        <f t="shared" si="105"/>
        <v>12</v>
      </c>
      <c r="H503" s="71"/>
    </row>
    <row r="504" spans="1:8" ht="15.75" x14ac:dyDescent="0.25">
      <c r="A504" s="17" t="s">
        <v>44</v>
      </c>
      <c r="B504" s="12" t="s">
        <v>147</v>
      </c>
      <c r="C504" s="18">
        <f>+C508+C509+C510+C511+C512+C513+C505+C507+C506</f>
        <v>1558</v>
      </c>
      <c r="D504" s="18">
        <f t="shared" ref="D504:G504" si="110">+D508+D509+D510+D511+D512+D513+D505+D507+D506</f>
        <v>0</v>
      </c>
      <c r="E504" s="18">
        <f t="shared" si="110"/>
        <v>0</v>
      </c>
      <c r="F504" s="18">
        <f t="shared" si="110"/>
        <v>-200</v>
      </c>
      <c r="G504" s="18">
        <f t="shared" si="110"/>
        <v>1358</v>
      </c>
      <c r="H504" s="71"/>
    </row>
    <row r="505" spans="1:8" ht="15.75" x14ac:dyDescent="0.25">
      <c r="A505" s="14" t="s">
        <v>537</v>
      </c>
      <c r="B505" s="12"/>
      <c r="C505" s="59">
        <v>300</v>
      </c>
      <c r="D505" s="18"/>
      <c r="E505" s="59"/>
      <c r="F505" s="59">
        <v>-28</v>
      </c>
      <c r="G505" s="24">
        <v>272</v>
      </c>
      <c r="H505" s="71"/>
    </row>
    <row r="506" spans="1:8" ht="47.25" x14ac:dyDescent="0.25">
      <c r="A506" s="14" t="s">
        <v>625</v>
      </c>
      <c r="B506" s="12"/>
      <c r="C506" s="59">
        <v>0</v>
      </c>
      <c r="D506" s="18"/>
      <c r="E506" s="59"/>
      <c r="F506" s="59">
        <v>28</v>
      </c>
      <c r="G506" s="24">
        <v>28</v>
      </c>
      <c r="H506" s="71"/>
    </row>
    <row r="507" spans="1:8" ht="15.75" x14ac:dyDescent="0.25">
      <c r="A507" s="60" t="s">
        <v>525</v>
      </c>
      <c r="B507" s="12"/>
      <c r="C507" s="59">
        <v>150</v>
      </c>
      <c r="D507" s="18"/>
      <c r="E507" s="59"/>
      <c r="F507" s="59"/>
      <c r="G507" s="24">
        <v>150</v>
      </c>
      <c r="H507" s="71"/>
    </row>
    <row r="508" spans="1:8" ht="17.25" customHeight="1" x14ac:dyDescent="0.25">
      <c r="A508" s="13" t="s">
        <v>405</v>
      </c>
      <c r="B508" s="37"/>
      <c r="C508" s="24">
        <v>5</v>
      </c>
      <c r="D508" s="19"/>
      <c r="E508" s="19"/>
      <c r="F508" s="19"/>
      <c r="G508" s="24">
        <f t="shared" si="105"/>
        <v>5</v>
      </c>
      <c r="H508" s="71"/>
    </row>
    <row r="509" spans="1:8" ht="16.5" customHeight="1" x14ac:dyDescent="0.25">
      <c r="A509" s="56" t="s">
        <v>312</v>
      </c>
      <c r="B509" s="36"/>
      <c r="C509" s="46">
        <v>158</v>
      </c>
      <c r="D509" s="19"/>
      <c r="E509" s="24"/>
      <c r="F509" s="19"/>
      <c r="G509" s="24">
        <f t="shared" si="105"/>
        <v>158</v>
      </c>
      <c r="H509" s="71"/>
    </row>
    <row r="510" spans="1:8" ht="38.25" customHeight="1" x14ac:dyDescent="0.25">
      <c r="A510" s="56" t="s">
        <v>304</v>
      </c>
      <c r="B510" s="36"/>
      <c r="C510" s="46">
        <v>0</v>
      </c>
      <c r="D510" s="24">
        <v>0</v>
      </c>
      <c r="E510" s="24"/>
      <c r="F510" s="19"/>
      <c r="G510" s="24">
        <f t="shared" si="105"/>
        <v>0</v>
      </c>
      <c r="H510" s="71"/>
    </row>
    <row r="511" spans="1:8" ht="41.25" customHeight="1" x14ac:dyDescent="0.25">
      <c r="A511" s="43" t="s">
        <v>463</v>
      </c>
      <c r="B511" s="36"/>
      <c r="C511" s="46">
        <v>875</v>
      </c>
      <c r="D511" s="19"/>
      <c r="E511" s="19"/>
      <c r="F511" s="24">
        <v>-200</v>
      </c>
      <c r="G511" s="24">
        <f t="shared" si="105"/>
        <v>675</v>
      </c>
      <c r="H511" s="71"/>
    </row>
    <row r="512" spans="1:8" ht="27.75" customHeight="1" x14ac:dyDescent="0.25">
      <c r="A512" s="43" t="s">
        <v>511</v>
      </c>
      <c r="B512" s="36"/>
      <c r="C512" s="46">
        <v>0</v>
      </c>
      <c r="D512" s="24">
        <v>0</v>
      </c>
      <c r="E512" s="24"/>
      <c r="F512" s="19"/>
      <c r="G512" s="24">
        <f t="shared" si="105"/>
        <v>0</v>
      </c>
      <c r="H512" s="71"/>
    </row>
    <row r="513" spans="1:11" ht="34.5" customHeight="1" x14ac:dyDescent="0.25">
      <c r="A513" s="43" t="s">
        <v>524</v>
      </c>
      <c r="B513" s="36"/>
      <c r="C513" s="46">
        <v>70</v>
      </c>
      <c r="D513" s="24"/>
      <c r="E513" s="24"/>
      <c r="F513" s="19"/>
      <c r="G513" s="24">
        <f t="shared" si="105"/>
        <v>70</v>
      </c>
      <c r="H513" s="71"/>
    </row>
    <row r="514" spans="1:11" ht="15.75" x14ac:dyDescent="0.25">
      <c r="A514" s="17" t="s">
        <v>190</v>
      </c>
      <c r="B514" s="12" t="s">
        <v>115</v>
      </c>
      <c r="C514" s="19">
        <f>+C515+C518</f>
        <v>727</v>
      </c>
      <c r="D514" s="19">
        <f t="shared" ref="D514:G514" si="111">+D515+D518</f>
        <v>0</v>
      </c>
      <c r="E514" s="19">
        <f t="shared" si="111"/>
        <v>0</v>
      </c>
      <c r="F514" s="19">
        <f t="shared" si="111"/>
        <v>0</v>
      </c>
      <c r="G514" s="19">
        <f t="shared" si="111"/>
        <v>727</v>
      </c>
      <c r="H514" s="71"/>
    </row>
    <row r="515" spans="1:11" ht="15.75" x14ac:dyDescent="0.25">
      <c r="A515" s="17" t="s">
        <v>57</v>
      </c>
      <c r="B515" s="12"/>
      <c r="C515" s="19">
        <f>+C516+C517</f>
        <v>399</v>
      </c>
      <c r="D515" s="19">
        <f t="shared" ref="D515:G515" si="112">+D516+D517</f>
        <v>0</v>
      </c>
      <c r="E515" s="19">
        <f t="shared" si="112"/>
        <v>0</v>
      </c>
      <c r="F515" s="19">
        <f t="shared" si="112"/>
        <v>0</v>
      </c>
      <c r="G515" s="19">
        <f t="shared" si="112"/>
        <v>399</v>
      </c>
      <c r="H515" s="71"/>
    </row>
    <row r="516" spans="1:11" ht="15.75" x14ac:dyDescent="0.25">
      <c r="A516" s="11" t="s">
        <v>148</v>
      </c>
      <c r="B516" s="35"/>
      <c r="C516" s="24">
        <v>349</v>
      </c>
      <c r="D516" s="24"/>
      <c r="E516" s="24"/>
      <c r="F516" s="19"/>
      <c r="G516" s="24">
        <f t="shared" si="105"/>
        <v>349</v>
      </c>
      <c r="H516" s="71"/>
    </row>
    <row r="517" spans="1:11" ht="15.75" x14ac:dyDescent="0.25">
      <c r="A517" s="11" t="s">
        <v>618</v>
      </c>
      <c r="B517" s="35"/>
      <c r="C517" s="24">
        <v>50</v>
      </c>
      <c r="D517" s="24"/>
      <c r="E517" s="24"/>
      <c r="F517" s="24"/>
      <c r="G517" s="24">
        <v>50</v>
      </c>
      <c r="H517" s="71"/>
    </row>
    <row r="518" spans="1:11" ht="15.75" x14ac:dyDescent="0.25">
      <c r="A518" s="17" t="s">
        <v>13</v>
      </c>
      <c r="B518" s="35"/>
      <c r="C518" s="19">
        <f>+C520+C521+C519</f>
        <v>328</v>
      </c>
      <c r="D518" s="19">
        <f t="shared" ref="D518:G518" si="113">+D520+D521+D519</f>
        <v>0</v>
      </c>
      <c r="E518" s="19">
        <f t="shared" si="113"/>
        <v>0</v>
      </c>
      <c r="F518" s="19">
        <f t="shared" si="113"/>
        <v>0</v>
      </c>
      <c r="G518" s="19">
        <f t="shared" si="113"/>
        <v>328</v>
      </c>
      <c r="H518" s="71"/>
    </row>
    <row r="519" spans="1:11" ht="15.75" x14ac:dyDescent="0.25">
      <c r="A519" s="11" t="s">
        <v>601</v>
      </c>
      <c r="B519" s="35"/>
      <c r="C519" s="24">
        <v>47</v>
      </c>
      <c r="D519" s="24"/>
      <c r="E519" s="24"/>
      <c r="F519" s="24"/>
      <c r="G519" s="24">
        <v>47</v>
      </c>
      <c r="H519" s="71"/>
    </row>
    <row r="520" spans="1:11" ht="31.5" x14ac:dyDescent="0.25">
      <c r="A520" s="14" t="s">
        <v>453</v>
      </c>
      <c r="B520" s="35"/>
      <c r="C520" s="24">
        <v>111</v>
      </c>
      <c r="D520" s="24"/>
      <c r="E520" s="19"/>
      <c r="F520" s="19"/>
      <c r="G520" s="24">
        <f t="shared" si="105"/>
        <v>111</v>
      </c>
      <c r="H520" s="71"/>
    </row>
    <row r="521" spans="1:11" ht="15.75" x14ac:dyDescent="0.25">
      <c r="A521" s="11" t="s">
        <v>345</v>
      </c>
      <c r="B521" s="35"/>
      <c r="C521" s="24">
        <v>170</v>
      </c>
      <c r="D521" s="19"/>
      <c r="E521" s="19"/>
      <c r="F521" s="19"/>
      <c r="G521" s="24">
        <f t="shared" si="105"/>
        <v>170</v>
      </c>
      <c r="H521" s="71"/>
    </row>
    <row r="522" spans="1:11" ht="15.75" x14ac:dyDescent="0.25">
      <c r="A522" s="17" t="s">
        <v>44</v>
      </c>
      <c r="B522" s="40" t="s">
        <v>285</v>
      </c>
      <c r="C522" s="57">
        <f>+C523+C524</f>
        <v>125</v>
      </c>
      <c r="D522" s="19"/>
      <c r="E522" s="19"/>
      <c r="F522" s="19"/>
      <c r="G522" s="19">
        <f t="shared" si="105"/>
        <v>125</v>
      </c>
      <c r="H522" s="71"/>
    </row>
    <row r="523" spans="1:11" ht="15.75" x14ac:dyDescent="0.25">
      <c r="A523" s="11" t="s">
        <v>290</v>
      </c>
      <c r="B523" s="12"/>
      <c r="C523" s="24">
        <v>10</v>
      </c>
      <c r="D523" s="19"/>
      <c r="E523" s="19"/>
      <c r="F523" s="19"/>
      <c r="G523" s="24">
        <f t="shared" si="105"/>
        <v>10</v>
      </c>
      <c r="H523" s="71"/>
    </row>
    <row r="524" spans="1:11" ht="15.75" x14ac:dyDescent="0.25">
      <c r="A524" s="11" t="s">
        <v>314</v>
      </c>
      <c r="B524" s="12"/>
      <c r="C524" s="24">
        <v>115</v>
      </c>
      <c r="D524" s="19"/>
      <c r="E524" s="19"/>
      <c r="F524" s="19"/>
      <c r="G524" s="24">
        <f t="shared" si="105"/>
        <v>115</v>
      </c>
      <c r="H524" s="71"/>
    </row>
    <row r="525" spans="1:11" ht="31.5" x14ac:dyDescent="0.25">
      <c r="A525" s="109" t="s">
        <v>594</v>
      </c>
      <c r="B525" s="98" t="s">
        <v>593</v>
      </c>
      <c r="C525" s="19">
        <v>13117</v>
      </c>
      <c r="D525" s="19"/>
      <c r="E525" s="19"/>
      <c r="F525" s="19"/>
      <c r="G525" s="19">
        <f t="shared" si="105"/>
        <v>13117</v>
      </c>
      <c r="H525" s="71"/>
      <c r="I525" s="4"/>
      <c r="K525" s="4"/>
    </row>
    <row r="526" spans="1:11" ht="31.5" x14ac:dyDescent="0.25">
      <c r="A526" s="109" t="s">
        <v>595</v>
      </c>
      <c r="B526" s="98" t="s">
        <v>600</v>
      </c>
      <c r="C526" s="19">
        <v>485</v>
      </c>
      <c r="D526" s="19"/>
      <c r="E526" s="19"/>
      <c r="F526" s="19"/>
      <c r="G526" s="19">
        <f t="shared" si="105"/>
        <v>485</v>
      </c>
      <c r="H526" s="71"/>
    </row>
    <row r="527" spans="1:11" ht="15.75" x14ac:dyDescent="0.25">
      <c r="A527" s="21" t="s">
        <v>18</v>
      </c>
      <c r="B527" s="12" t="s">
        <v>116</v>
      </c>
      <c r="C527" s="19">
        <f>+C528+C530+C531+C534+C532+C529+C535</f>
        <v>67336</v>
      </c>
      <c r="D527" s="19">
        <f t="shared" ref="D527:G527" si="114">+D528+D530+D531+D534+D532+D529+D535</f>
        <v>0</v>
      </c>
      <c r="E527" s="19">
        <f t="shared" si="114"/>
        <v>0</v>
      </c>
      <c r="F527" s="19">
        <f t="shared" si="114"/>
        <v>2969</v>
      </c>
      <c r="G527" s="19">
        <f t="shared" si="114"/>
        <v>70305</v>
      </c>
      <c r="H527" s="71"/>
    </row>
    <row r="528" spans="1:11" ht="15.75" x14ac:dyDescent="0.25">
      <c r="A528" s="17" t="s">
        <v>4</v>
      </c>
      <c r="B528" s="12" t="s">
        <v>117</v>
      </c>
      <c r="C528" s="19">
        <f>+C540+C552</f>
        <v>23510</v>
      </c>
      <c r="D528" s="19">
        <f t="shared" ref="D528:G528" si="115">+D540+D552</f>
        <v>0</v>
      </c>
      <c r="E528" s="19">
        <f t="shared" si="115"/>
        <v>0</v>
      </c>
      <c r="F528" s="19">
        <f t="shared" si="115"/>
        <v>3632</v>
      </c>
      <c r="G528" s="19">
        <f t="shared" si="115"/>
        <v>27142</v>
      </c>
      <c r="H528" s="71"/>
    </row>
    <row r="529" spans="1:10" ht="15.75" x14ac:dyDescent="0.25">
      <c r="A529" s="21" t="s">
        <v>460</v>
      </c>
      <c r="B529" s="108" t="s">
        <v>546</v>
      </c>
      <c r="C529" s="19">
        <f>C549</f>
        <v>10</v>
      </c>
      <c r="D529" s="19">
        <f t="shared" ref="D529:F529" si="116">D549</f>
        <v>0</v>
      </c>
      <c r="E529" s="19"/>
      <c r="F529" s="19">
        <f t="shared" si="116"/>
        <v>0</v>
      </c>
      <c r="G529" s="19">
        <f t="shared" si="105"/>
        <v>10</v>
      </c>
      <c r="H529" s="71"/>
    </row>
    <row r="530" spans="1:10" ht="15.75" x14ac:dyDescent="0.25">
      <c r="A530" s="17" t="s">
        <v>13</v>
      </c>
      <c r="B530" s="12" t="s">
        <v>118</v>
      </c>
      <c r="C530" s="19">
        <f>+C564</f>
        <v>622</v>
      </c>
      <c r="D530" s="19">
        <f t="shared" ref="D530:G530" si="117">+D564</f>
        <v>0</v>
      </c>
      <c r="E530" s="19">
        <f t="shared" si="117"/>
        <v>0</v>
      </c>
      <c r="F530" s="19">
        <f t="shared" si="117"/>
        <v>0</v>
      </c>
      <c r="G530" s="19">
        <f t="shared" si="117"/>
        <v>622</v>
      </c>
      <c r="H530" s="71"/>
      <c r="J530" s="4"/>
    </row>
    <row r="531" spans="1:10" ht="15.75" x14ac:dyDescent="0.25">
      <c r="A531" s="50" t="s">
        <v>509</v>
      </c>
      <c r="B531" s="12" t="s">
        <v>242</v>
      </c>
      <c r="C531" s="19">
        <f>+C537+C538</f>
        <v>3757</v>
      </c>
      <c r="D531" s="19">
        <f t="shared" ref="D531:F531" si="118">+D537+D538</f>
        <v>0</v>
      </c>
      <c r="E531" s="19"/>
      <c r="F531" s="19">
        <f t="shared" si="118"/>
        <v>-346</v>
      </c>
      <c r="G531" s="19">
        <f t="shared" si="105"/>
        <v>3411</v>
      </c>
      <c r="H531" s="71"/>
    </row>
    <row r="532" spans="1:10" ht="15.75" x14ac:dyDescent="0.25">
      <c r="A532" s="50" t="s">
        <v>507</v>
      </c>
      <c r="B532" s="12" t="s">
        <v>508</v>
      </c>
      <c r="C532" s="19">
        <f>C533</f>
        <v>26871</v>
      </c>
      <c r="D532" s="19">
        <f t="shared" ref="D532:G532" si="119">D533</f>
        <v>0</v>
      </c>
      <c r="E532" s="19">
        <f t="shared" si="119"/>
        <v>0</v>
      </c>
      <c r="F532" s="19">
        <f t="shared" si="119"/>
        <v>-317</v>
      </c>
      <c r="G532" s="19">
        <f t="shared" si="119"/>
        <v>26554</v>
      </c>
      <c r="H532" s="71"/>
    </row>
    <row r="533" spans="1:10" ht="31.5" x14ac:dyDescent="0.25">
      <c r="A533" s="13" t="s">
        <v>264</v>
      </c>
      <c r="B533" s="12"/>
      <c r="C533" s="24">
        <v>26871</v>
      </c>
      <c r="D533" s="24"/>
      <c r="E533" s="24"/>
      <c r="F533" s="24">
        <v>-317</v>
      </c>
      <c r="G533" s="24">
        <f t="shared" ref="G533:G595" si="120">+C533+D533+E533+F533</f>
        <v>26554</v>
      </c>
      <c r="H533" s="71"/>
    </row>
    <row r="534" spans="1:10" ht="15.75" x14ac:dyDescent="0.25">
      <c r="A534" s="17" t="s">
        <v>605</v>
      </c>
      <c r="B534" s="12" t="s">
        <v>607</v>
      </c>
      <c r="C534" s="19">
        <v>2566</v>
      </c>
      <c r="D534" s="19"/>
      <c r="E534" s="19"/>
      <c r="F534" s="19"/>
      <c r="G534" s="19">
        <f t="shared" si="120"/>
        <v>2566</v>
      </c>
      <c r="H534" s="71"/>
    </row>
    <row r="535" spans="1:10" ht="15.75" x14ac:dyDescent="0.25">
      <c r="A535" s="17" t="s">
        <v>606</v>
      </c>
      <c r="B535" s="12" t="s">
        <v>608</v>
      </c>
      <c r="C535" s="19">
        <v>10000</v>
      </c>
      <c r="D535" s="19"/>
      <c r="E535" s="19"/>
      <c r="F535" s="19">
        <v>0</v>
      </c>
      <c r="G535" s="19">
        <v>10000</v>
      </c>
      <c r="H535" s="71"/>
    </row>
    <row r="536" spans="1:10" ht="15.75" x14ac:dyDescent="0.25">
      <c r="A536" s="13" t="s">
        <v>243</v>
      </c>
      <c r="B536" s="35" t="s">
        <v>242</v>
      </c>
      <c r="C536" s="24">
        <f>+C537+C538</f>
        <v>3757</v>
      </c>
      <c r="D536" s="24">
        <f t="shared" ref="D536:F536" si="121">+D537+D538</f>
        <v>0</v>
      </c>
      <c r="E536" s="24"/>
      <c r="F536" s="24">
        <f t="shared" si="121"/>
        <v>-346</v>
      </c>
      <c r="G536" s="24">
        <f t="shared" si="120"/>
        <v>3411</v>
      </c>
      <c r="H536" s="71"/>
    </row>
    <row r="537" spans="1:10" ht="31.5" x14ac:dyDescent="0.25">
      <c r="A537" s="13" t="s">
        <v>264</v>
      </c>
      <c r="B537" s="35"/>
      <c r="C537" s="24">
        <v>0</v>
      </c>
      <c r="D537" s="24">
        <v>0</v>
      </c>
      <c r="E537" s="24"/>
      <c r="F537" s="19"/>
      <c r="G537" s="24">
        <f t="shared" si="120"/>
        <v>0</v>
      </c>
      <c r="H537" s="71"/>
    </row>
    <row r="538" spans="1:10" ht="31.5" x14ac:dyDescent="0.25">
      <c r="A538" s="13" t="s">
        <v>265</v>
      </c>
      <c r="B538" s="35"/>
      <c r="C538" s="24">
        <v>3757</v>
      </c>
      <c r="D538" s="24"/>
      <c r="E538" s="24"/>
      <c r="F538" s="24">
        <v>-346</v>
      </c>
      <c r="G538" s="24">
        <f t="shared" si="120"/>
        <v>3411</v>
      </c>
      <c r="H538" s="71"/>
    </row>
    <row r="539" spans="1:10" ht="15.75" x14ac:dyDescent="0.25">
      <c r="A539" s="17" t="s">
        <v>120</v>
      </c>
      <c r="B539" s="12" t="s">
        <v>119</v>
      </c>
      <c r="C539" s="19">
        <f>+C540</f>
        <v>20024</v>
      </c>
      <c r="D539" s="19">
        <f t="shared" ref="D539:G539" si="122">+D540</f>
        <v>0</v>
      </c>
      <c r="E539" s="19">
        <f t="shared" si="122"/>
        <v>0</v>
      </c>
      <c r="F539" s="19">
        <f t="shared" si="122"/>
        <v>3132</v>
      </c>
      <c r="G539" s="19">
        <f t="shared" si="122"/>
        <v>23156</v>
      </c>
      <c r="H539" s="71"/>
    </row>
    <row r="540" spans="1:10" s="1" customFormat="1" ht="15.75" x14ac:dyDescent="0.25">
      <c r="A540" s="17" t="s">
        <v>45</v>
      </c>
      <c r="B540" s="12"/>
      <c r="C540" s="19">
        <f>+C541+C544+C546+C547+C545+C548+C542+C543</f>
        <v>20024</v>
      </c>
      <c r="D540" s="19">
        <f t="shared" ref="D540:G540" si="123">+D541+D544+D546+D547+D545+D548+D542+D543</f>
        <v>0</v>
      </c>
      <c r="E540" s="19">
        <f t="shared" si="123"/>
        <v>0</v>
      </c>
      <c r="F540" s="19">
        <f t="shared" si="123"/>
        <v>3132</v>
      </c>
      <c r="G540" s="19">
        <f t="shared" si="123"/>
        <v>23156</v>
      </c>
      <c r="H540" s="71"/>
    </row>
    <row r="541" spans="1:10" ht="15.75" x14ac:dyDescent="0.25">
      <c r="A541" s="11" t="s">
        <v>284</v>
      </c>
      <c r="B541" s="35"/>
      <c r="C541" s="24">
        <v>17567</v>
      </c>
      <c r="D541" s="24"/>
      <c r="E541" s="24"/>
      <c r="F541" s="24">
        <v>3132</v>
      </c>
      <c r="G541" s="24">
        <f t="shared" si="120"/>
        <v>20699</v>
      </c>
      <c r="H541" s="71"/>
    </row>
    <row r="542" spans="1:10" ht="15.75" x14ac:dyDescent="0.25">
      <c r="A542" s="104" t="s">
        <v>515</v>
      </c>
      <c r="B542" s="63"/>
      <c r="C542" s="24">
        <v>60</v>
      </c>
      <c r="D542" s="24"/>
      <c r="E542" s="24"/>
      <c r="F542" s="24"/>
      <c r="G542" s="24">
        <f t="shared" si="120"/>
        <v>60</v>
      </c>
      <c r="H542" s="71"/>
    </row>
    <row r="543" spans="1:10" ht="15.75" x14ac:dyDescent="0.25">
      <c r="A543" s="103" t="s">
        <v>514</v>
      </c>
      <c r="B543" s="63"/>
      <c r="C543" s="24">
        <v>0</v>
      </c>
      <c r="D543" s="24"/>
      <c r="E543" s="24"/>
      <c r="F543" s="24"/>
      <c r="G543" s="24">
        <f t="shared" si="120"/>
        <v>0</v>
      </c>
      <c r="H543" s="71"/>
    </row>
    <row r="544" spans="1:10" ht="15.75" x14ac:dyDescent="0.25">
      <c r="A544" s="11" t="s">
        <v>338</v>
      </c>
      <c r="B544" s="63"/>
      <c r="C544" s="24">
        <v>580</v>
      </c>
      <c r="D544" s="19"/>
      <c r="E544" s="19"/>
      <c r="F544" s="19"/>
      <c r="G544" s="24">
        <f t="shared" si="120"/>
        <v>580</v>
      </c>
      <c r="H544" s="71"/>
    </row>
    <row r="545" spans="1:8" ht="15.75" x14ac:dyDescent="0.25">
      <c r="A545" s="11" t="s">
        <v>401</v>
      </c>
      <c r="B545" s="63"/>
      <c r="C545" s="24">
        <v>245</v>
      </c>
      <c r="D545" s="19"/>
      <c r="E545" s="19"/>
      <c r="F545" s="19"/>
      <c r="G545" s="24">
        <f t="shared" si="120"/>
        <v>245</v>
      </c>
      <c r="H545" s="71"/>
    </row>
    <row r="546" spans="1:8" ht="15.75" x14ac:dyDescent="0.25">
      <c r="A546" s="13" t="s">
        <v>269</v>
      </c>
      <c r="B546" s="64"/>
      <c r="C546" s="59">
        <v>1142</v>
      </c>
      <c r="D546" s="19"/>
      <c r="E546" s="24"/>
      <c r="F546" s="19"/>
      <c r="G546" s="24">
        <f t="shared" si="120"/>
        <v>1142</v>
      </c>
      <c r="H546" s="71"/>
    </row>
    <row r="547" spans="1:8" ht="15.75" x14ac:dyDescent="0.25">
      <c r="A547" s="13" t="s">
        <v>270</v>
      </c>
      <c r="B547" s="64"/>
      <c r="C547" s="59">
        <v>200</v>
      </c>
      <c r="D547" s="19"/>
      <c r="E547" s="19"/>
      <c r="F547" s="19"/>
      <c r="G547" s="24">
        <f t="shared" si="120"/>
        <v>200</v>
      </c>
      <c r="H547" s="71"/>
    </row>
    <row r="548" spans="1:8" ht="47.25" x14ac:dyDescent="0.25">
      <c r="A548" s="60" t="s">
        <v>440</v>
      </c>
      <c r="B548" s="64"/>
      <c r="C548" s="59">
        <v>230</v>
      </c>
      <c r="D548" s="24">
        <v>0</v>
      </c>
      <c r="E548" s="24"/>
      <c r="F548" s="24"/>
      <c r="G548" s="24">
        <f t="shared" si="120"/>
        <v>230</v>
      </c>
      <c r="H548" s="71"/>
    </row>
    <row r="549" spans="1:8" ht="15.75" x14ac:dyDescent="0.25">
      <c r="A549" s="21" t="s">
        <v>460</v>
      </c>
      <c r="B549" s="108" t="s">
        <v>546</v>
      </c>
      <c r="C549" s="18">
        <f>C550</f>
        <v>10</v>
      </c>
      <c r="D549" s="18">
        <f t="shared" ref="D549:F549" si="124">D550</f>
        <v>0</v>
      </c>
      <c r="E549" s="18"/>
      <c r="F549" s="18">
        <f t="shared" si="124"/>
        <v>0</v>
      </c>
      <c r="G549" s="19">
        <f t="shared" si="120"/>
        <v>10</v>
      </c>
      <c r="H549" s="71"/>
    </row>
    <row r="550" spans="1:8" ht="15.75" x14ac:dyDescent="0.25">
      <c r="A550" s="15" t="s">
        <v>386</v>
      </c>
      <c r="B550" s="64"/>
      <c r="C550" s="59">
        <v>10</v>
      </c>
      <c r="D550" s="24"/>
      <c r="E550" s="24"/>
      <c r="F550" s="19"/>
      <c r="G550" s="24">
        <f t="shared" si="120"/>
        <v>10</v>
      </c>
      <c r="H550" s="71"/>
    </row>
    <row r="551" spans="1:8" ht="15.75" x14ac:dyDescent="0.25">
      <c r="A551" s="17" t="s">
        <v>19</v>
      </c>
      <c r="B551" s="12" t="s">
        <v>121</v>
      </c>
      <c r="C551" s="19">
        <f t="shared" ref="C551:G551" si="125">+C552+C564</f>
        <v>4108</v>
      </c>
      <c r="D551" s="19">
        <f t="shared" si="125"/>
        <v>0</v>
      </c>
      <c r="E551" s="19">
        <f t="shared" si="125"/>
        <v>0</v>
      </c>
      <c r="F551" s="19">
        <f t="shared" si="125"/>
        <v>500</v>
      </c>
      <c r="G551" s="19">
        <f t="shared" si="125"/>
        <v>4608</v>
      </c>
      <c r="H551" s="71"/>
    </row>
    <row r="552" spans="1:8" ht="15.75" x14ac:dyDescent="0.25">
      <c r="A552" s="17" t="s">
        <v>45</v>
      </c>
      <c r="B552" s="12"/>
      <c r="C552" s="19">
        <f>+C553+C554+C555+C557+C558+C559+C561+C562+C560+C556+C563</f>
        <v>3486</v>
      </c>
      <c r="D552" s="19">
        <f t="shared" ref="D552:G552" si="126">+D553+D554+D555+D557+D558+D559+D561+D562+D560+D556+D563</f>
        <v>0</v>
      </c>
      <c r="E552" s="19">
        <f t="shared" si="126"/>
        <v>0</v>
      </c>
      <c r="F552" s="19">
        <f t="shared" si="126"/>
        <v>500</v>
      </c>
      <c r="G552" s="19">
        <f t="shared" si="126"/>
        <v>3986</v>
      </c>
      <c r="H552" s="71"/>
    </row>
    <row r="553" spans="1:8" ht="15.75" x14ac:dyDescent="0.25">
      <c r="A553" s="11" t="s">
        <v>217</v>
      </c>
      <c r="B553" s="35"/>
      <c r="C553" s="24">
        <v>2449</v>
      </c>
      <c r="D553" s="24"/>
      <c r="E553" s="24"/>
      <c r="F553" s="24">
        <v>500</v>
      </c>
      <c r="G553" s="24">
        <f t="shared" si="120"/>
        <v>2949</v>
      </c>
      <c r="H553" s="71"/>
    </row>
    <row r="554" spans="1:8" ht="19.5" customHeight="1" x14ac:dyDescent="0.25">
      <c r="A554" s="15" t="s">
        <v>191</v>
      </c>
      <c r="B554" s="65"/>
      <c r="C554" s="24">
        <v>170</v>
      </c>
      <c r="D554" s="19"/>
      <c r="E554" s="24"/>
      <c r="F554" s="19"/>
      <c r="G554" s="24">
        <f t="shared" si="120"/>
        <v>170</v>
      </c>
      <c r="H554" s="71"/>
    </row>
    <row r="555" spans="1:8" ht="18.75" customHeight="1" x14ac:dyDescent="0.25">
      <c r="A555" s="66" t="s">
        <v>302</v>
      </c>
      <c r="B555" s="67"/>
      <c r="C555" s="48">
        <v>150</v>
      </c>
      <c r="D555" s="19"/>
      <c r="E555" s="24"/>
      <c r="F555" s="24"/>
      <c r="G555" s="24">
        <f t="shared" si="120"/>
        <v>150</v>
      </c>
      <c r="H555" s="71"/>
    </row>
    <row r="556" spans="1:8" ht="18.75" customHeight="1" x14ac:dyDescent="0.25">
      <c r="A556" s="66" t="s">
        <v>528</v>
      </c>
      <c r="B556" s="67"/>
      <c r="C556" s="48">
        <v>100</v>
      </c>
      <c r="D556" s="24"/>
      <c r="E556" s="24"/>
      <c r="F556" s="24"/>
      <c r="G556" s="24">
        <f t="shared" si="120"/>
        <v>100</v>
      </c>
      <c r="H556" s="71"/>
    </row>
    <row r="557" spans="1:8" ht="18.75" customHeight="1" x14ac:dyDescent="0.25">
      <c r="A557" s="15" t="s">
        <v>470</v>
      </c>
      <c r="B557" s="67"/>
      <c r="C557" s="48">
        <v>10</v>
      </c>
      <c r="D557" s="19"/>
      <c r="E557" s="19"/>
      <c r="F557" s="19"/>
      <c r="G557" s="24">
        <f t="shared" si="120"/>
        <v>10</v>
      </c>
      <c r="H557" s="71"/>
    </row>
    <row r="558" spans="1:8" ht="18.75" customHeight="1" x14ac:dyDescent="0.25">
      <c r="A558" s="66" t="s">
        <v>471</v>
      </c>
      <c r="B558" s="67"/>
      <c r="C558" s="48">
        <v>127</v>
      </c>
      <c r="D558" s="24"/>
      <c r="E558" s="24"/>
      <c r="F558" s="19"/>
      <c r="G558" s="24">
        <f t="shared" si="120"/>
        <v>127</v>
      </c>
      <c r="H558" s="71"/>
    </row>
    <row r="559" spans="1:8" ht="39.75" customHeight="1" x14ac:dyDescent="0.25">
      <c r="A559" s="41" t="s">
        <v>472</v>
      </c>
      <c r="B559" s="67"/>
      <c r="C559" s="48">
        <v>180</v>
      </c>
      <c r="D559" s="24"/>
      <c r="E559" s="24"/>
      <c r="F559" s="24"/>
      <c r="G559" s="24">
        <f t="shared" si="120"/>
        <v>180</v>
      </c>
      <c r="H559" s="71"/>
    </row>
    <row r="560" spans="1:8" ht="24.75" customHeight="1" x14ac:dyDescent="0.25">
      <c r="A560" s="41" t="s">
        <v>526</v>
      </c>
      <c r="B560" s="67"/>
      <c r="C560" s="48">
        <v>5</v>
      </c>
      <c r="D560" s="24"/>
      <c r="E560" s="24"/>
      <c r="F560" s="24"/>
      <c r="G560" s="24">
        <f t="shared" si="120"/>
        <v>5</v>
      </c>
      <c r="H560" s="71"/>
    </row>
    <row r="561" spans="1:8" ht="18.75" customHeight="1" x14ac:dyDescent="0.25">
      <c r="A561" s="41" t="s">
        <v>473</v>
      </c>
      <c r="B561" s="67"/>
      <c r="C561" s="48">
        <v>125</v>
      </c>
      <c r="D561" s="24"/>
      <c r="E561" s="24"/>
      <c r="F561" s="19"/>
      <c r="G561" s="24">
        <f t="shared" si="120"/>
        <v>125</v>
      </c>
      <c r="H561" s="71"/>
    </row>
    <row r="562" spans="1:8" ht="18.75" customHeight="1" x14ac:dyDescent="0.25">
      <c r="A562" s="41" t="s">
        <v>474</v>
      </c>
      <c r="B562" s="67"/>
      <c r="C562" s="48">
        <v>170</v>
      </c>
      <c r="D562" s="24"/>
      <c r="E562" s="24"/>
      <c r="F562" s="19"/>
      <c r="G562" s="24">
        <f t="shared" si="120"/>
        <v>170</v>
      </c>
      <c r="H562" s="71"/>
    </row>
    <row r="563" spans="1:8" ht="18.75" customHeight="1" x14ac:dyDescent="0.25">
      <c r="A563" s="15" t="s">
        <v>548</v>
      </c>
      <c r="B563" s="67"/>
      <c r="C563" s="48">
        <v>0</v>
      </c>
      <c r="D563" s="24"/>
      <c r="E563" s="24"/>
      <c r="F563" s="19"/>
      <c r="G563" s="24">
        <f t="shared" si="120"/>
        <v>0</v>
      </c>
      <c r="H563" s="71"/>
    </row>
    <row r="564" spans="1:8" ht="15.75" x14ac:dyDescent="0.25">
      <c r="A564" s="50" t="s">
        <v>52</v>
      </c>
      <c r="B564" s="12" t="s">
        <v>296</v>
      </c>
      <c r="C564" s="18">
        <f>+C567+C568+C572+C570+C571+C573+C569+C565+C566</f>
        <v>622</v>
      </c>
      <c r="D564" s="18">
        <f t="shared" ref="D564:G564" si="127">+D567+D568+D572+D570+D571+D573+D569+D565+D566</f>
        <v>0</v>
      </c>
      <c r="E564" s="18">
        <f t="shared" si="127"/>
        <v>0</v>
      </c>
      <c r="F564" s="18">
        <f t="shared" si="127"/>
        <v>0</v>
      </c>
      <c r="G564" s="18">
        <f t="shared" si="127"/>
        <v>622</v>
      </c>
      <c r="H564" s="71"/>
    </row>
    <row r="565" spans="1:8" ht="15.75" x14ac:dyDescent="0.25">
      <c r="A565" s="114" t="s">
        <v>565</v>
      </c>
      <c r="B565" s="12"/>
      <c r="C565" s="59">
        <v>15</v>
      </c>
      <c r="D565" s="18"/>
      <c r="E565" s="59"/>
      <c r="F565" s="18"/>
      <c r="G565" s="24">
        <v>15</v>
      </c>
      <c r="H565" s="71"/>
    </row>
    <row r="566" spans="1:8" ht="15.75" x14ac:dyDescent="0.25">
      <c r="A566" s="70" t="s">
        <v>569</v>
      </c>
      <c r="B566" s="12"/>
      <c r="C566" s="59">
        <v>37</v>
      </c>
      <c r="D566" s="18"/>
      <c r="E566" s="59"/>
      <c r="F566" s="18"/>
      <c r="G566" s="24">
        <v>37</v>
      </c>
      <c r="H566" s="71"/>
    </row>
    <row r="567" spans="1:8" ht="47.25" x14ac:dyDescent="0.25">
      <c r="A567" s="56" t="s">
        <v>320</v>
      </c>
      <c r="B567" s="13"/>
      <c r="C567" s="59">
        <v>220</v>
      </c>
      <c r="D567" s="24"/>
      <c r="E567" s="24"/>
      <c r="F567" s="19"/>
      <c r="G567" s="24">
        <f t="shared" si="120"/>
        <v>220</v>
      </c>
      <c r="H567" s="71"/>
    </row>
    <row r="568" spans="1:8" ht="15.75" x14ac:dyDescent="0.25">
      <c r="A568" s="15" t="s">
        <v>386</v>
      </c>
      <c r="B568" s="82"/>
      <c r="C568" s="59">
        <v>0</v>
      </c>
      <c r="D568" s="24">
        <v>0</v>
      </c>
      <c r="E568" s="24"/>
      <c r="F568" s="19"/>
      <c r="G568" s="24">
        <f t="shared" si="120"/>
        <v>0</v>
      </c>
      <c r="H568" s="71"/>
    </row>
    <row r="569" spans="1:8" ht="15.75" x14ac:dyDescent="0.25">
      <c r="A569" s="15" t="s">
        <v>527</v>
      </c>
      <c r="B569" s="82"/>
      <c r="C569" s="59">
        <v>115</v>
      </c>
      <c r="D569" s="19"/>
      <c r="E569" s="19"/>
      <c r="F569" s="24"/>
      <c r="G569" s="24">
        <f t="shared" si="120"/>
        <v>115</v>
      </c>
      <c r="H569" s="71"/>
    </row>
    <row r="570" spans="1:8" ht="15.75" x14ac:dyDescent="0.25">
      <c r="A570" s="13" t="s">
        <v>476</v>
      </c>
      <c r="B570" s="82"/>
      <c r="C570" s="59">
        <v>10</v>
      </c>
      <c r="D570" s="19"/>
      <c r="E570" s="19"/>
      <c r="F570" s="19"/>
      <c r="G570" s="24">
        <f t="shared" si="120"/>
        <v>10</v>
      </c>
      <c r="H570" s="71"/>
    </row>
    <row r="571" spans="1:8" ht="15.75" x14ac:dyDescent="0.25">
      <c r="A571" s="107" t="s">
        <v>523</v>
      </c>
      <c r="B571" s="82"/>
      <c r="C571" s="59">
        <v>35</v>
      </c>
      <c r="D571" s="24"/>
      <c r="E571" s="24"/>
      <c r="F571" s="19">
        <v>0</v>
      </c>
      <c r="G571" s="24">
        <f t="shared" si="120"/>
        <v>35</v>
      </c>
      <c r="H571" s="71"/>
    </row>
    <row r="572" spans="1:8" ht="15.75" x14ac:dyDescent="0.25">
      <c r="A572" s="66" t="s">
        <v>469</v>
      </c>
      <c r="B572" s="82"/>
      <c r="C572" s="59">
        <v>100</v>
      </c>
      <c r="D572" s="24"/>
      <c r="E572" s="24"/>
      <c r="F572" s="19"/>
      <c r="G572" s="24">
        <f t="shared" si="120"/>
        <v>100</v>
      </c>
      <c r="H572" s="71"/>
    </row>
    <row r="573" spans="1:8" ht="15.75" x14ac:dyDescent="0.25">
      <c r="A573" s="87" t="s">
        <v>437</v>
      </c>
      <c r="B573" s="82"/>
      <c r="C573" s="59">
        <v>90</v>
      </c>
      <c r="D573" s="24"/>
      <c r="E573" s="24"/>
      <c r="F573" s="24"/>
      <c r="G573" s="24">
        <f t="shared" si="120"/>
        <v>90</v>
      </c>
      <c r="H573" s="71"/>
    </row>
    <row r="574" spans="1:8" ht="15.75" x14ac:dyDescent="0.25">
      <c r="A574" s="113"/>
      <c r="B574" s="112"/>
      <c r="C574" s="59"/>
      <c r="D574" s="24"/>
      <c r="E574" s="24"/>
      <c r="F574" s="24"/>
      <c r="G574" s="24"/>
      <c r="H574" s="71"/>
    </row>
    <row r="575" spans="1:8" ht="15.75" x14ac:dyDescent="0.25">
      <c r="A575" s="21" t="s">
        <v>20</v>
      </c>
      <c r="B575" s="12" t="s">
        <v>122</v>
      </c>
      <c r="C575" s="19">
        <f>+C576+C577+C578+C579+C586+C587+C588+C589</f>
        <v>72973</v>
      </c>
      <c r="D575" s="19">
        <f t="shared" ref="D575:G575" si="128">+D576+D577+D578+D579+D586+D587+D588+D589</f>
        <v>0</v>
      </c>
      <c r="E575" s="19">
        <f t="shared" si="128"/>
        <v>0</v>
      </c>
      <c r="F575" s="19">
        <f t="shared" si="128"/>
        <v>540</v>
      </c>
      <c r="G575" s="19">
        <f t="shared" si="128"/>
        <v>73513</v>
      </c>
      <c r="H575" s="71"/>
    </row>
    <row r="576" spans="1:8" ht="15.75" x14ac:dyDescent="0.25">
      <c r="A576" s="17" t="s">
        <v>2</v>
      </c>
      <c r="B576" s="12" t="s">
        <v>123</v>
      </c>
      <c r="C576" s="19">
        <f>C591</f>
        <v>4331</v>
      </c>
      <c r="D576" s="19"/>
      <c r="E576" s="19"/>
      <c r="F576" s="19"/>
      <c r="G576" s="19">
        <f t="shared" si="120"/>
        <v>4331</v>
      </c>
      <c r="H576" s="71"/>
    </row>
    <row r="577" spans="1:11" ht="15.75" x14ac:dyDescent="0.25">
      <c r="A577" s="17" t="s">
        <v>4</v>
      </c>
      <c r="B577" s="12" t="s">
        <v>124</v>
      </c>
      <c r="C577" s="19">
        <f>+C597+C592</f>
        <v>8946</v>
      </c>
      <c r="D577" s="19">
        <f t="shared" ref="D577:G577" si="129">+D597+D592</f>
        <v>0</v>
      </c>
      <c r="E577" s="19">
        <f t="shared" si="129"/>
        <v>0</v>
      </c>
      <c r="F577" s="19">
        <f t="shared" si="129"/>
        <v>60</v>
      </c>
      <c r="G577" s="19">
        <f t="shared" si="129"/>
        <v>8946</v>
      </c>
      <c r="H577" s="71"/>
    </row>
    <row r="578" spans="1:11" ht="15.75" x14ac:dyDescent="0.25">
      <c r="A578" s="17" t="s">
        <v>169</v>
      </c>
      <c r="B578" s="12" t="s">
        <v>170</v>
      </c>
      <c r="C578" s="19">
        <f t="shared" ref="C578:F578" si="130">C593</f>
        <v>1</v>
      </c>
      <c r="D578" s="19">
        <f t="shared" si="130"/>
        <v>0</v>
      </c>
      <c r="E578" s="19"/>
      <c r="F578" s="19">
        <f t="shared" si="130"/>
        <v>0</v>
      </c>
      <c r="G578" s="19">
        <f t="shared" si="120"/>
        <v>1</v>
      </c>
      <c r="H578" s="71"/>
    </row>
    <row r="579" spans="1:11" ht="15.75" x14ac:dyDescent="0.25">
      <c r="A579" s="38" t="s">
        <v>204</v>
      </c>
      <c r="B579" s="12" t="s">
        <v>241</v>
      </c>
      <c r="C579" s="19">
        <f>+C580+C581+C582+C583+C584+C585</f>
        <v>12673</v>
      </c>
      <c r="D579" s="19">
        <f t="shared" ref="D579:G579" si="131">+D580+D581+D582+D583+D584+D585</f>
        <v>0</v>
      </c>
      <c r="E579" s="19">
        <f t="shared" si="131"/>
        <v>0</v>
      </c>
      <c r="F579" s="19">
        <f t="shared" si="131"/>
        <v>-1215</v>
      </c>
      <c r="G579" s="19">
        <f t="shared" si="131"/>
        <v>11458</v>
      </c>
      <c r="H579" s="71"/>
    </row>
    <row r="580" spans="1:11" ht="29.25" customHeight="1" x14ac:dyDescent="0.25">
      <c r="A580" s="41" t="s">
        <v>266</v>
      </c>
      <c r="B580" s="12"/>
      <c r="C580" s="24">
        <v>11500</v>
      </c>
      <c r="D580" s="19"/>
      <c r="E580" s="24"/>
      <c r="F580" s="24">
        <v>-615</v>
      </c>
      <c r="G580" s="24">
        <f t="shared" si="120"/>
        <v>10885</v>
      </c>
      <c r="H580" s="71"/>
      <c r="I580" s="4"/>
    </row>
    <row r="581" spans="1:11" ht="57" customHeight="1" x14ac:dyDescent="0.25">
      <c r="A581" s="13" t="s">
        <v>267</v>
      </c>
      <c r="B581" s="35"/>
      <c r="C581" s="24">
        <v>6</v>
      </c>
      <c r="D581" s="24"/>
      <c r="E581" s="24"/>
      <c r="F581" s="19"/>
      <c r="G581" s="24">
        <f t="shared" si="120"/>
        <v>6</v>
      </c>
      <c r="H581" s="71"/>
    </row>
    <row r="582" spans="1:11" ht="29.25" customHeight="1" x14ac:dyDescent="0.25">
      <c r="A582" s="13" t="s">
        <v>333</v>
      </c>
      <c r="B582" s="13"/>
      <c r="C582" s="24">
        <v>140</v>
      </c>
      <c r="D582" s="24"/>
      <c r="E582" s="24"/>
      <c r="F582" s="19"/>
      <c r="G582" s="24">
        <f t="shared" si="120"/>
        <v>140</v>
      </c>
      <c r="H582" s="71"/>
    </row>
    <row r="583" spans="1:11" ht="33" customHeight="1" x14ac:dyDescent="0.25">
      <c r="A583" s="13" t="s">
        <v>331</v>
      </c>
      <c r="B583" s="13"/>
      <c r="C583" s="24">
        <v>100</v>
      </c>
      <c r="D583" s="19"/>
      <c r="E583" s="19"/>
      <c r="F583" s="19"/>
      <c r="G583" s="24">
        <f t="shared" si="120"/>
        <v>100</v>
      </c>
      <c r="H583" s="71"/>
    </row>
    <row r="584" spans="1:11" ht="52.5" customHeight="1" x14ac:dyDescent="0.25">
      <c r="A584" s="13" t="s">
        <v>610</v>
      </c>
      <c r="B584" s="13"/>
      <c r="C584" s="24">
        <v>127</v>
      </c>
      <c r="D584" s="19"/>
      <c r="E584" s="24"/>
      <c r="F584" s="19"/>
      <c r="G584" s="24">
        <f t="shared" si="120"/>
        <v>127</v>
      </c>
      <c r="H584" s="71"/>
      <c r="K584" s="4"/>
    </row>
    <row r="585" spans="1:11" ht="39.75" customHeight="1" x14ac:dyDescent="0.25">
      <c r="A585" s="41" t="s">
        <v>332</v>
      </c>
      <c r="B585" s="13"/>
      <c r="C585" s="24">
        <v>800</v>
      </c>
      <c r="D585" s="24"/>
      <c r="E585" s="24"/>
      <c r="F585" s="24">
        <v>-600</v>
      </c>
      <c r="G585" s="24">
        <f t="shared" si="120"/>
        <v>200</v>
      </c>
      <c r="H585" s="71"/>
    </row>
    <row r="586" spans="1:11" ht="15.75" x14ac:dyDescent="0.25">
      <c r="A586" s="17" t="s">
        <v>196</v>
      </c>
      <c r="B586" s="12" t="s">
        <v>199</v>
      </c>
      <c r="C586" s="19">
        <f>C594</f>
        <v>60</v>
      </c>
      <c r="D586" s="19"/>
      <c r="E586" s="19"/>
      <c r="F586" s="19"/>
      <c r="G586" s="19">
        <f t="shared" si="120"/>
        <v>60</v>
      </c>
      <c r="H586" s="71"/>
    </row>
    <row r="587" spans="1:11" ht="15.75" x14ac:dyDescent="0.25">
      <c r="A587" s="17" t="s">
        <v>176</v>
      </c>
      <c r="B587" s="12" t="s">
        <v>177</v>
      </c>
      <c r="C587" s="19">
        <v>3464</v>
      </c>
      <c r="D587" s="19"/>
      <c r="E587" s="19"/>
      <c r="F587" s="19">
        <v>210</v>
      </c>
      <c r="G587" s="19">
        <f t="shared" si="120"/>
        <v>3674</v>
      </c>
      <c r="H587" s="71"/>
    </row>
    <row r="588" spans="1:11" ht="15.75" x14ac:dyDescent="0.25">
      <c r="A588" s="17" t="s">
        <v>13</v>
      </c>
      <c r="B588" s="12" t="s">
        <v>125</v>
      </c>
      <c r="C588" s="19">
        <f>+C595+C632</f>
        <v>28056</v>
      </c>
      <c r="D588" s="19">
        <f>+D595+D632</f>
        <v>0</v>
      </c>
      <c r="E588" s="19">
        <f>+E595+E632</f>
        <v>0</v>
      </c>
      <c r="F588" s="19">
        <f>+F595+F632</f>
        <v>-385</v>
      </c>
      <c r="G588" s="19">
        <f>+G595+G632</f>
        <v>27731</v>
      </c>
      <c r="H588" s="71"/>
    </row>
    <row r="589" spans="1:11" ht="15.75" x14ac:dyDescent="0.25">
      <c r="A589" s="17" t="s">
        <v>340</v>
      </c>
      <c r="B589" s="12" t="s">
        <v>208</v>
      </c>
      <c r="C589" s="19">
        <v>15442</v>
      </c>
      <c r="D589" s="19"/>
      <c r="E589" s="19"/>
      <c r="F589" s="19">
        <v>1870</v>
      </c>
      <c r="G589" s="19">
        <f t="shared" si="120"/>
        <v>17312</v>
      </c>
      <c r="H589" s="71"/>
    </row>
    <row r="590" spans="1:11" ht="15.75" x14ac:dyDescent="0.25">
      <c r="A590" s="17" t="s">
        <v>126</v>
      </c>
      <c r="B590" s="12" t="s">
        <v>127</v>
      </c>
      <c r="C590" s="19">
        <f>+C591+C592+C593+C594+C595</f>
        <v>11237</v>
      </c>
      <c r="D590" s="19"/>
      <c r="E590" s="19"/>
      <c r="F590" s="19"/>
      <c r="G590" s="19">
        <f t="shared" si="120"/>
        <v>11237</v>
      </c>
      <c r="H590" s="71"/>
      <c r="I590" s="8"/>
    </row>
    <row r="591" spans="1:11" ht="15.75" x14ac:dyDescent="0.25">
      <c r="A591" s="11" t="s">
        <v>2</v>
      </c>
      <c r="B591" s="35" t="s">
        <v>123</v>
      </c>
      <c r="C591" s="24">
        <v>4331</v>
      </c>
      <c r="D591" s="19"/>
      <c r="E591" s="19"/>
      <c r="F591" s="19"/>
      <c r="G591" s="24">
        <f t="shared" si="120"/>
        <v>4331</v>
      </c>
      <c r="H591" s="71"/>
    </row>
    <row r="592" spans="1:11" ht="15.75" x14ac:dyDescent="0.25">
      <c r="A592" s="11" t="s">
        <v>57</v>
      </c>
      <c r="B592" s="35" t="s">
        <v>124</v>
      </c>
      <c r="C592" s="24">
        <v>6645</v>
      </c>
      <c r="D592" s="19"/>
      <c r="E592" s="19"/>
      <c r="F592" s="19"/>
      <c r="G592" s="24">
        <f t="shared" si="120"/>
        <v>6645</v>
      </c>
      <c r="H592" s="71"/>
    </row>
    <row r="593" spans="1:11" ht="15.75" x14ac:dyDescent="0.25">
      <c r="A593" s="11" t="s">
        <v>168</v>
      </c>
      <c r="B593" s="35" t="s">
        <v>170</v>
      </c>
      <c r="C593" s="24">
        <v>1</v>
      </c>
      <c r="D593" s="19"/>
      <c r="E593" s="19"/>
      <c r="F593" s="19"/>
      <c r="G593" s="24">
        <f t="shared" si="120"/>
        <v>1</v>
      </c>
      <c r="H593" s="71"/>
    </row>
    <row r="594" spans="1:11" ht="15.75" x14ac:dyDescent="0.25">
      <c r="A594" s="26" t="s">
        <v>196</v>
      </c>
      <c r="B594" s="35" t="s">
        <v>199</v>
      </c>
      <c r="C594" s="24">
        <v>60</v>
      </c>
      <c r="D594" s="19"/>
      <c r="E594" s="19"/>
      <c r="F594" s="19"/>
      <c r="G594" s="24">
        <f t="shared" si="120"/>
        <v>60</v>
      </c>
      <c r="H594" s="71"/>
    </row>
    <row r="595" spans="1:11" ht="15.75" x14ac:dyDescent="0.25">
      <c r="A595" s="11" t="s">
        <v>180</v>
      </c>
      <c r="B595" s="35" t="s">
        <v>125</v>
      </c>
      <c r="C595" s="62">
        <v>200</v>
      </c>
      <c r="D595" s="62"/>
      <c r="E595" s="62"/>
      <c r="F595" s="62"/>
      <c r="G595" s="24">
        <f t="shared" si="120"/>
        <v>200</v>
      </c>
      <c r="H595" s="71"/>
    </row>
    <row r="596" spans="1:11" ht="15.75" x14ac:dyDescent="0.25">
      <c r="A596" s="17" t="s">
        <v>128</v>
      </c>
      <c r="B596" s="12" t="s">
        <v>127</v>
      </c>
      <c r="C596" s="19">
        <f>+C597+C632</f>
        <v>30157</v>
      </c>
      <c r="D596" s="19">
        <f>+D597+D632</f>
        <v>0</v>
      </c>
      <c r="E596" s="19">
        <f>+E597+E632</f>
        <v>0</v>
      </c>
      <c r="F596" s="19">
        <f>+F597+F632</f>
        <v>-325</v>
      </c>
      <c r="G596" s="19">
        <f>+G597+G632</f>
        <v>29832</v>
      </c>
      <c r="H596" s="71"/>
      <c r="K596" s="4"/>
    </row>
    <row r="597" spans="1:11" ht="15.75" x14ac:dyDescent="0.25">
      <c r="A597" s="17" t="s">
        <v>34</v>
      </c>
      <c r="B597" s="12" t="s">
        <v>132</v>
      </c>
      <c r="C597" s="19">
        <f>+C598+C599+C600+C601+C602+C605+C606+C607+C608+C609+C610+C611+C612+C613+C614+C615+C616+C619+C620+C621+C622+C623+C624+C625+C617+C603+C604+C626+C627+C628+C629+C630+C618+C631</f>
        <v>2301</v>
      </c>
      <c r="D597" s="19">
        <f t="shared" ref="D597:G597" si="132">+D598+D599+D600+D601+D602+D605+D606+D607+D608+D609+D610+D611+D612+D613+D614+D615+D616+D619+D620+D621+D622+D623+D624+D625+D617+D603+D604+D626+D627+D628+D629+D630+D618+D631</f>
        <v>0</v>
      </c>
      <c r="E597" s="19">
        <f t="shared" si="132"/>
        <v>0</v>
      </c>
      <c r="F597" s="19">
        <f t="shared" si="132"/>
        <v>60</v>
      </c>
      <c r="G597" s="19">
        <f t="shared" si="132"/>
        <v>2301</v>
      </c>
      <c r="H597" s="71"/>
    </row>
    <row r="598" spans="1:11" ht="15.75" x14ac:dyDescent="0.25">
      <c r="A598" s="11" t="s">
        <v>292</v>
      </c>
      <c r="B598" s="35"/>
      <c r="C598" s="24">
        <v>200</v>
      </c>
      <c r="D598" s="24"/>
      <c r="E598" s="24"/>
      <c r="F598" s="19"/>
      <c r="G598" s="24">
        <f t="shared" ref="G598:G646" si="133">+C598+D598+E598+F598</f>
        <v>200</v>
      </c>
      <c r="H598" s="71"/>
    </row>
    <row r="599" spans="1:11" ht="15.75" x14ac:dyDescent="0.25">
      <c r="A599" s="11" t="s">
        <v>195</v>
      </c>
      <c r="B599" s="35"/>
      <c r="C599" s="24">
        <v>110</v>
      </c>
      <c r="D599" s="24"/>
      <c r="E599" s="24"/>
      <c r="F599" s="24"/>
      <c r="G599" s="24">
        <f t="shared" si="133"/>
        <v>110</v>
      </c>
      <c r="H599" s="71"/>
    </row>
    <row r="600" spans="1:11" s="3" customFormat="1" ht="15.75" x14ac:dyDescent="0.25">
      <c r="A600" s="11" t="s">
        <v>239</v>
      </c>
      <c r="B600" s="35"/>
      <c r="C600" s="24">
        <v>70</v>
      </c>
      <c r="D600" s="24"/>
      <c r="E600" s="24"/>
      <c r="F600" s="24"/>
      <c r="G600" s="24">
        <f t="shared" si="133"/>
        <v>70</v>
      </c>
      <c r="H600" s="71"/>
    </row>
    <row r="601" spans="1:11" s="3" customFormat="1" ht="15.75" x14ac:dyDescent="0.25">
      <c r="A601" s="11" t="s">
        <v>477</v>
      </c>
      <c r="B601" s="35"/>
      <c r="C601" s="24">
        <v>30</v>
      </c>
      <c r="D601" s="19"/>
      <c r="E601" s="19"/>
      <c r="F601" s="19"/>
      <c r="G601" s="24">
        <f t="shared" si="133"/>
        <v>30</v>
      </c>
      <c r="H601" s="71"/>
    </row>
    <row r="602" spans="1:11" s="3" customFormat="1" ht="15.75" x14ac:dyDescent="0.25">
      <c r="A602" s="11" t="s">
        <v>478</v>
      </c>
      <c r="B602" s="35"/>
      <c r="C602" s="24">
        <v>25</v>
      </c>
      <c r="D602" s="19"/>
      <c r="E602" s="19"/>
      <c r="F602" s="19"/>
      <c r="G602" s="24">
        <f t="shared" si="133"/>
        <v>25</v>
      </c>
      <c r="H602" s="71"/>
    </row>
    <row r="603" spans="1:11" s="3" customFormat="1" ht="15.75" x14ac:dyDescent="0.25">
      <c r="A603" s="104" t="s">
        <v>516</v>
      </c>
      <c r="B603" s="35"/>
      <c r="C603" s="24">
        <v>100</v>
      </c>
      <c r="D603" s="24"/>
      <c r="E603" s="24"/>
      <c r="F603" s="19"/>
      <c r="G603" s="24">
        <f t="shared" si="133"/>
        <v>100</v>
      </c>
      <c r="H603" s="71"/>
    </row>
    <row r="604" spans="1:11" s="3" customFormat="1" ht="15.75" x14ac:dyDescent="0.25">
      <c r="A604" s="70" t="s">
        <v>619</v>
      </c>
      <c r="B604" s="35"/>
      <c r="C604" s="24">
        <v>2</v>
      </c>
      <c r="D604" s="24"/>
      <c r="E604" s="24"/>
      <c r="F604" s="19"/>
      <c r="G604" s="24">
        <f t="shared" si="133"/>
        <v>2</v>
      </c>
      <c r="H604" s="71"/>
    </row>
    <row r="605" spans="1:11" s="3" customFormat="1" ht="15.75" x14ac:dyDescent="0.25">
      <c r="A605" s="11" t="s">
        <v>479</v>
      </c>
      <c r="B605" s="35"/>
      <c r="C605" s="24">
        <v>30</v>
      </c>
      <c r="D605" s="19"/>
      <c r="E605" s="19"/>
      <c r="F605" s="19"/>
      <c r="G605" s="24">
        <f t="shared" si="133"/>
        <v>30</v>
      </c>
      <c r="H605" s="71"/>
    </row>
    <row r="606" spans="1:11" ht="15.75" x14ac:dyDescent="0.25">
      <c r="A606" s="11" t="s">
        <v>194</v>
      </c>
      <c r="B606" s="35"/>
      <c r="C606" s="24">
        <v>40</v>
      </c>
      <c r="D606" s="19"/>
      <c r="E606" s="19"/>
      <c r="F606" s="19"/>
      <c r="G606" s="24">
        <f t="shared" si="133"/>
        <v>40</v>
      </c>
      <c r="H606" s="71"/>
    </row>
    <row r="607" spans="1:11" ht="15.75" x14ac:dyDescent="0.25">
      <c r="A607" s="11" t="s">
        <v>318</v>
      </c>
      <c r="B607" s="35"/>
      <c r="C607" s="48">
        <v>15</v>
      </c>
      <c r="D607" s="19"/>
      <c r="E607" s="19"/>
      <c r="F607" s="19"/>
      <c r="G607" s="24">
        <f t="shared" si="133"/>
        <v>15</v>
      </c>
      <c r="H607" s="71"/>
    </row>
    <row r="608" spans="1:11" ht="15.75" x14ac:dyDescent="0.25">
      <c r="A608" s="11" t="s">
        <v>193</v>
      </c>
      <c r="B608" s="35"/>
      <c r="C608" s="62">
        <v>170</v>
      </c>
      <c r="D608" s="19"/>
      <c r="E608" s="24"/>
      <c r="F608" s="24"/>
      <c r="G608" s="24">
        <f t="shared" si="133"/>
        <v>170</v>
      </c>
      <c r="H608" s="71"/>
    </row>
    <row r="609" spans="1:8" ht="15.75" x14ac:dyDescent="0.25">
      <c r="A609" s="11" t="s">
        <v>272</v>
      </c>
      <c r="B609" s="35"/>
      <c r="C609" s="59">
        <v>70</v>
      </c>
      <c r="D609" s="24"/>
      <c r="E609" s="24"/>
      <c r="F609" s="19"/>
      <c r="G609" s="24">
        <f t="shared" si="133"/>
        <v>70</v>
      </c>
      <c r="H609" s="71"/>
    </row>
    <row r="610" spans="1:8" ht="15.75" x14ac:dyDescent="0.25">
      <c r="A610" s="14" t="s">
        <v>483</v>
      </c>
      <c r="B610" s="35"/>
      <c r="C610" s="59">
        <v>10</v>
      </c>
      <c r="D610" s="19"/>
      <c r="E610" s="19"/>
      <c r="F610" s="19"/>
      <c r="G610" s="24">
        <f t="shared" si="133"/>
        <v>10</v>
      </c>
      <c r="H610" s="71"/>
    </row>
    <row r="611" spans="1:8" ht="15.75" x14ac:dyDescent="0.25">
      <c r="A611" s="14" t="s">
        <v>484</v>
      </c>
      <c r="B611" s="35"/>
      <c r="C611" s="59">
        <v>350</v>
      </c>
      <c r="D611" s="24"/>
      <c r="E611" s="24"/>
      <c r="F611" s="19"/>
      <c r="G611" s="24">
        <f t="shared" si="133"/>
        <v>350</v>
      </c>
      <c r="H611" s="71"/>
    </row>
    <row r="612" spans="1:8" ht="15.75" x14ac:dyDescent="0.25">
      <c r="A612" s="14" t="s">
        <v>485</v>
      </c>
      <c r="B612" s="35"/>
      <c r="C612" s="59">
        <v>5</v>
      </c>
      <c r="D612" s="19"/>
      <c r="E612" s="19"/>
      <c r="F612" s="19"/>
      <c r="G612" s="24">
        <f t="shared" si="133"/>
        <v>5</v>
      </c>
      <c r="H612" s="71"/>
    </row>
    <row r="613" spans="1:8" ht="15.75" x14ac:dyDescent="0.25">
      <c r="A613" s="14" t="s">
        <v>486</v>
      </c>
      <c r="B613" s="35"/>
      <c r="C613" s="59">
        <v>5</v>
      </c>
      <c r="D613" s="19"/>
      <c r="E613" s="19"/>
      <c r="F613" s="19"/>
      <c r="G613" s="24">
        <f t="shared" si="133"/>
        <v>5</v>
      </c>
      <c r="H613" s="71"/>
    </row>
    <row r="614" spans="1:8" ht="15.75" x14ac:dyDescent="0.25">
      <c r="A614" s="14" t="s">
        <v>487</v>
      </c>
      <c r="B614" s="35"/>
      <c r="C614" s="59">
        <v>5</v>
      </c>
      <c r="D614" s="19"/>
      <c r="E614" s="19"/>
      <c r="F614" s="19"/>
      <c r="G614" s="24">
        <f t="shared" si="133"/>
        <v>5</v>
      </c>
      <c r="H614" s="71"/>
    </row>
    <row r="615" spans="1:8" ht="31.5" x14ac:dyDescent="0.25">
      <c r="A615" s="14" t="s">
        <v>488</v>
      </c>
      <c r="B615" s="35"/>
      <c r="C615" s="59">
        <v>30</v>
      </c>
      <c r="D615" s="19"/>
      <c r="E615" s="19"/>
      <c r="F615" s="19"/>
      <c r="G615" s="24">
        <f t="shared" si="133"/>
        <v>30</v>
      </c>
      <c r="H615" s="71"/>
    </row>
    <row r="616" spans="1:8" ht="15.75" x14ac:dyDescent="0.25">
      <c r="A616" s="14" t="s">
        <v>489</v>
      </c>
      <c r="B616" s="35"/>
      <c r="C616" s="59">
        <v>5</v>
      </c>
      <c r="D616" s="19"/>
      <c r="E616" s="19"/>
      <c r="F616" s="19"/>
      <c r="G616" s="24">
        <f t="shared" si="133"/>
        <v>5</v>
      </c>
      <c r="H616" s="71"/>
    </row>
    <row r="617" spans="1:8" ht="15.75" x14ac:dyDescent="0.25">
      <c r="A617" s="104" t="s">
        <v>513</v>
      </c>
      <c r="B617" s="35"/>
      <c r="C617" s="59">
        <v>133</v>
      </c>
      <c r="D617" s="24"/>
      <c r="E617" s="24"/>
      <c r="F617" s="19"/>
      <c r="G617" s="24">
        <f t="shared" si="133"/>
        <v>133</v>
      </c>
      <c r="H617" s="71"/>
    </row>
    <row r="618" spans="1:8" ht="15.75" x14ac:dyDescent="0.25">
      <c r="A618" s="70" t="s">
        <v>568</v>
      </c>
      <c r="B618" s="35"/>
      <c r="C618" s="59">
        <v>0</v>
      </c>
      <c r="D618" s="24"/>
      <c r="E618" s="24">
        <v>0</v>
      </c>
      <c r="F618" s="24"/>
      <c r="G618" s="24">
        <f t="shared" si="133"/>
        <v>0</v>
      </c>
      <c r="H618" s="71"/>
    </row>
    <row r="619" spans="1:8" ht="31.5" x14ac:dyDescent="0.25">
      <c r="A619" s="14" t="s">
        <v>317</v>
      </c>
      <c r="B619" s="37"/>
      <c r="C619" s="59">
        <v>30</v>
      </c>
      <c r="D619" s="19"/>
      <c r="E619" s="19"/>
      <c r="F619" s="19"/>
      <c r="G619" s="24">
        <f t="shared" si="133"/>
        <v>30</v>
      </c>
      <c r="H619" s="71"/>
    </row>
    <row r="620" spans="1:8" ht="15.75" x14ac:dyDescent="0.25">
      <c r="A620" s="26" t="s">
        <v>271</v>
      </c>
      <c r="B620" s="42"/>
      <c r="C620" s="48">
        <v>50</v>
      </c>
      <c r="D620" s="24"/>
      <c r="E620" s="24"/>
      <c r="F620" s="24"/>
      <c r="G620" s="24">
        <f t="shared" si="133"/>
        <v>50</v>
      </c>
      <c r="H620" s="71"/>
    </row>
    <row r="621" spans="1:8" ht="31.5" x14ac:dyDescent="0.25">
      <c r="A621" s="14" t="s">
        <v>276</v>
      </c>
      <c r="B621" s="37"/>
      <c r="C621" s="24">
        <v>30</v>
      </c>
      <c r="D621" s="19"/>
      <c r="E621" s="19"/>
      <c r="F621" s="19"/>
      <c r="G621" s="24">
        <f t="shared" si="133"/>
        <v>30</v>
      </c>
      <c r="H621" s="71"/>
    </row>
    <row r="622" spans="1:8" ht="31.5" x14ac:dyDescent="0.25">
      <c r="A622" s="14" t="s">
        <v>316</v>
      </c>
      <c r="B622" s="37"/>
      <c r="C622" s="24">
        <v>50</v>
      </c>
      <c r="D622" s="19"/>
      <c r="E622" s="19"/>
      <c r="F622" s="19"/>
      <c r="G622" s="24">
        <f t="shared" si="133"/>
        <v>50</v>
      </c>
      <c r="H622" s="71"/>
    </row>
    <row r="623" spans="1:8" ht="15.75" x14ac:dyDescent="0.25">
      <c r="A623" s="14" t="s">
        <v>480</v>
      </c>
      <c r="B623" s="37"/>
      <c r="C623" s="24">
        <v>70</v>
      </c>
      <c r="D623" s="19"/>
      <c r="E623" s="19"/>
      <c r="F623" s="19"/>
      <c r="G623" s="24">
        <f t="shared" si="133"/>
        <v>70</v>
      </c>
      <c r="H623" s="71"/>
    </row>
    <row r="624" spans="1:8" ht="15.75" x14ac:dyDescent="0.25">
      <c r="A624" s="11" t="s">
        <v>202</v>
      </c>
      <c r="B624" s="35"/>
      <c r="C624" s="24">
        <v>100</v>
      </c>
      <c r="D624" s="19"/>
      <c r="E624" s="19"/>
      <c r="F624" s="19"/>
      <c r="G624" s="24">
        <f t="shared" si="133"/>
        <v>100</v>
      </c>
      <c r="H624" s="71"/>
    </row>
    <row r="625" spans="1:8" ht="15.75" x14ac:dyDescent="0.25">
      <c r="A625" s="41" t="s">
        <v>475</v>
      </c>
      <c r="B625" s="35"/>
      <c r="C625" s="24">
        <v>10</v>
      </c>
      <c r="D625" s="19"/>
      <c r="E625" s="19"/>
      <c r="F625" s="19"/>
      <c r="G625" s="24">
        <f t="shared" si="133"/>
        <v>10</v>
      </c>
      <c r="H625" s="71"/>
    </row>
    <row r="626" spans="1:8" ht="15.75" x14ac:dyDescent="0.25">
      <c r="A626" s="41" t="s">
        <v>555</v>
      </c>
      <c r="B626" s="35"/>
      <c r="C626" s="24">
        <v>59</v>
      </c>
      <c r="D626" s="24">
        <v>0</v>
      </c>
      <c r="E626" s="24"/>
      <c r="F626" s="19"/>
      <c r="G626" s="24">
        <f t="shared" si="133"/>
        <v>59</v>
      </c>
      <c r="H626" s="71"/>
    </row>
    <row r="627" spans="1:8" ht="15.75" x14ac:dyDescent="0.25">
      <c r="A627" s="41" t="s">
        <v>556</v>
      </c>
      <c r="B627" s="35"/>
      <c r="C627" s="24">
        <v>90</v>
      </c>
      <c r="D627" s="24">
        <v>0</v>
      </c>
      <c r="E627" s="24"/>
      <c r="F627" s="24"/>
      <c r="G627" s="24">
        <v>90</v>
      </c>
      <c r="H627" s="71"/>
    </row>
    <row r="628" spans="1:8" ht="15.75" x14ac:dyDescent="0.25">
      <c r="A628" s="41" t="s">
        <v>557</v>
      </c>
      <c r="B628" s="35"/>
      <c r="C628" s="24">
        <v>36</v>
      </c>
      <c r="D628" s="24">
        <v>0</v>
      </c>
      <c r="E628" s="24"/>
      <c r="F628" s="24"/>
      <c r="G628" s="24">
        <v>36</v>
      </c>
      <c r="H628" s="71"/>
    </row>
    <row r="629" spans="1:8" ht="15.75" x14ac:dyDescent="0.25">
      <c r="A629" s="41" t="s">
        <v>558</v>
      </c>
      <c r="B629" s="35"/>
      <c r="C629" s="24">
        <v>49</v>
      </c>
      <c r="D629" s="24">
        <v>0</v>
      </c>
      <c r="E629" s="24"/>
      <c r="F629" s="24"/>
      <c r="G629" s="24">
        <v>49</v>
      </c>
      <c r="H629" s="71"/>
    </row>
    <row r="630" spans="1:8" ht="63" x14ac:dyDescent="0.25">
      <c r="A630" s="41" t="s">
        <v>561</v>
      </c>
      <c r="B630" s="35"/>
      <c r="C630" s="24">
        <v>322</v>
      </c>
      <c r="D630" s="24">
        <v>0</v>
      </c>
      <c r="E630" s="24"/>
      <c r="F630" s="24"/>
      <c r="G630" s="24">
        <f>C630+E630+F630</f>
        <v>322</v>
      </c>
      <c r="H630" s="71"/>
    </row>
    <row r="631" spans="1:8" ht="63" x14ac:dyDescent="0.25">
      <c r="A631" s="13" t="s">
        <v>609</v>
      </c>
      <c r="B631" s="35"/>
      <c r="C631" s="24">
        <v>0</v>
      </c>
      <c r="D631" s="24"/>
      <c r="E631" s="24"/>
      <c r="F631" s="24">
        <v>60</v>
      </c>
      <c r="G631" s="24">
        <v>0</v>
      </c>
      <c r="H631" s="71"/>
    </row>
    <row r="632" spans="1:8" ht="15.75" x14ac:dyDescent="0.25">
      <c r="A632" s="17" t="s">
        <v>44</v>
      </c>
      <c r="B632" s="12" t="s">
        <v>139</v>
      </c>
      <c r="C632" s="19">
        <f>+C636+C638+C639+C640+C641+C642+C643+C644+C645+C646+C634+C635+C637+C633</f>
        <v>27856</v>
      </c>
      <c r="D632" s="19">
        <f t="shared" ref="D632:G632" si="134">+D636+D638+D639+D640+D641+D642+D643+D644+D645+D646+D634+D635+D637+D633</f>
        <v>0</v>
      </c>
      <c r="E632" s="19">
        <f t="shared" si="134"/>
        <v>0</v>
      </c>
      <c r="F632" s="19">
        <f t="shared" si="134"/>
        <v>-385</v>
      </c>
      <c r="G632" s="19">
        <f t="shared" si="134"/>
        <v>27531</v>
      </c>
      <c r="H632" s="71"/>
    </row>
    <row r="633" spans="1:8" ht="47.25" x14ac:dyDescent="0.25">
      <c r="A633" s="14" t="s">
        <v>615</v>
      </c>
      <c r="B633" s="35"/>
      <c r="C633" s="24">
        <v>250</v>
      </c>
      <c r="D633" s="19"/>
      <c r="E633" s="24"/>
      <c r="F633" s="24"/>
      <c r="G633" s="24">
        <v>250</v>
      </c>
      <c r="H633" s="71"/>
    </row>
    <row r="634" spans="1:8" ht="63" x14ac:dyDescent="0.25">
      <c r="A634" s="13" t="s">
        <v>609</v>
      </c>
      <c r="B634" s="12"/>
      <c r="C634" s="24">
        <v>60</v>
      </c>
      <c r="D634" s="24"/>
      <c r="E634" s="24"/>
      <c r="F634" s="24">
        <v>-60</v>
      </c>
      <c r="G634" s="24">
        <v>60</v>
      </c>
      <c r="H634" s="71"/>
    </row>
    <row r="635" spans="1:8" ht="47.25" x14ac:dyDescent="0.25">
      <c r="A635" s="13" t="s">
        <v>611</v>
      </c>
      <c r="B635" s="12"/>
      <c r="C635" s="24">
        <v>150</v>
      </c>
      <c r="D635" s="24"/>
      <c r="E635" s="24"/>
      <c r="F635" s="24"/>
      <c r="G635" s="24">
        <v>150</v>
      </c>
      <c r="H635" s="71"/>
    </row>
    <row r="636" spans="1:8" ht="31.5" x14ac:dyDescent="0.25">
      <c r="A636" s="14" t="s">
        <v>348</v>
      </c>
      <c r="B636" s="14"/>
      <c r="C636" s="59">
        <v>689</v>
      </c>
      <c r="D636" s="19"/>
      <c r="E636" s="19"/>
      <c r="F636" s="24">
        <v>-119</v>
      </c>
      <c r="G636" s="24">
        <f t="shared" si="133"/>
        <v>570</v>
      </c>
      <c r="H636" s="71"/>
    </row>
    <row r="637" spans="1:8" ht="15.75" x14ac:dyDescent="0.25">
      <c r="A637" s="70" t="s">
        <v>614</v>
      </c>
      <c r="B637" s="14"/>
      <c r="C637" s="59">
        <v>462</v>
      </c>
      <c r="D637" s="19"/>
      <c r="E637" s="19"/>
      <c r="F637" s="24"/>
      <c r="G637" s="24">
        <v>462</v>
      </c>
      <c r="H637" s="71"/>
    </row>
    <row r="638" spans="1:8" ht="34.5" customHeight="1" x14ac:dyDescent="0.25">
      <c r="A638" s="14" t="s">
        <v>349</v>
      </c>
      <c r="B638" s="14"/>
      <c r="C638" s="59">
        <v>4407</v>
      </c>
      <c r="D638" s="19"/>
      <c r="E638" s="24"/>
      <c r="F638" s="24">
        <v>-66</v>
      </c>
      <c r="G638" s="24">
        <f t="shared" si="133"/>
        <v>4341</v>
      </c>
      <c r="H638" s="71"/>
    </row>
    <row r="639" spans="1:8" ht="15.75" x14ac:dyDescent="0.25">
      <c r="A639" s="69" t="s">
        <v>303</v>
      </c>
      <c r="B639" s="11"/>
      <c r="C639" s="11">
        <v>120</v>
      </c>
      <c r="D639" s="19"/>
      <c r="E639" s="19"/>
      <c r="F639" s="19"/>
      <c r="G639" s="24">
        <f t="shared" si="133"/>
        <v>120</v>
      </c>
      <c r="H639" s="71"/>
    </row>
    <row r="640" spans="1:8" ht="15.75" x14ac:dyDescent="0.25">
      <c r="A640" s="16" t="s">
        <v>350</v>
      </c>
      <c r="B640" s="11"/>
      <c r="C640" s="24">
        <v>7826</v>
      </c>
      <c r="D640" s="24"/>
      <c r="E640" s="24"/>
      <c r="F640" s="11">
        <v>-140</v>
      </c>
      <c r="G640" s="24">
        <f t="shared" si="133"/>
        <v>7686</v>
      </c>
      <c r="H640" s="71"/>
    </row>
    <row r="641" spans="1:8" ht="31.5" x14ac:dyDescent="0.25">
      <c r="A641" s="14" t="s">
        <v>351</v>
      </c>
      <c r="B641" s="14"/>
      <c r="C641" s="24">
        <v>13514</v>
      </c>
      <c r="D641" s="24"/>
      <c r="E641" s="24"/>
      <c r="F641" s="11"/>
      <c r="G641" s="24">
        <f t="shared" si="133"/>
        <v>13514</v>
      </c>
      <c r="H641" s="71"/>
    </row>
    <row r="642" spans="1:8" ht="47.25" x14ac:dyDescent="0.25">
      <c r="A642" s="43" t="s">
        <v>481</v>
      </c>
      <c r="B642" s="11"/>
      <c r="C642" s="11">
        <v>10</v>
      </c>
      <c r="D642" s="19"/>
      <c r="E642" s="19"/>
      <c r="F642" s="11"/>
      <c r="G642" s="24">
        <f t="shared" si="133"/>
        <v>10</v>
      </c>
      <c r="H642" s="71"/>
    </row>
    <row r="643" spans="1:8" ht="15.75" x14ac:dyDescent="0.25">
      <c r="A643" s="102" t="s">
        <v>482</v>
      </c>
      <c r="B643" s="11"/>
      <c r="C643" s="11">
        <v>10</v>
      </c>
      <c r="D643" s="19"/>
      <c r="E643" s="19"/>
      <c r="F643" s="11"/>
      <c r="G643" s="24">
        <f t="shared" si="133"/>
        <v>10</v>
      </c>
      <c r="H643" s="71"/>
    </row>
    <row r="644" spans="1:8" ht="15.75" x14ac:dyDescent="0.25">
      <c r="A644" s="14" t="s">
        <v>490</v>
      </c>
      <c r="B644" s="11"/>
      <c r="C644" s="11">
        <v>320</v>
      </c>
      <c r="D644" s="24"/>
      <c r="E644" s="24"/>
      <c r="F644" s="11"/>
      <c r="G644" s="24">
        <f t="shared" si="133"/>
        <v>320</v>
      </c>
      <c r="H644" s="71"/>
    </row>
    <row r="645" spans="1:8" ht="15.75" x14ac:dyDescent="0.25">
      <c r="A645" s="13" t="s">
        <v>491</v>
      </c>
      <c r="B645" s="11"/>
      <c r="C645" s="11">
        <v>10</v>
      </c>
      <c r="D645" s="19"/>
      <c r="E645" s="19"/>
      <c r="F645" s="11"/>
      <c r="G645" s="24">
        <f t="shared" si="133"/>
        <v>10</v>
      </c>
      <c r="H645" s="71"/>
    </row>
    <row r="646" spans="1:8" ht="31.5" x14ac:dyDescent="0.25">
      <c r="A646" s="14" t="s">
        <v>492</v>
      </c>
      <c r="B646" s="11"/>
      <c r="C646" s="11">
        <v>28</v>
      </c>
      <c r="D646" s="19"/>
      <c r="E646" s="19"/>
      <c r="F646" s="11"/>
      <c r="G646" s="24">
        <f t="shared" si="133"/>
        <v>28</v>
      </c>
      <c r="H646" s="71"/>
    </row>
    <row r="647" spans="1:8" ht="15.75" x14ac:dyDescent="0.25">
      <c r="A647" s="70"/>
      <c r="B647" s="70"/>
      <c r="C647" s="70"/>
      <c r="D647" s="71"/>
      <c r="E647" s="71"/>
      <c r="F647" s="70"/>
      <c r="G647" s="70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9"/>
      <c r="E683" s="9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D716" s="4"/>
      <c r="E716" s="4"/>
      <c r="H716" s="71"/>
    </row>
    <row r="717" spans="1:8" ht="15.75" x14ac:dyDescent="0.25">
      <c r="A717" s="6"/>
      <c r="B717" s="6"/>
      <c r="C717" s="6"/>
      <c r="H717" s="71"/>
    </row>
    <row r="718" spans="1:8" ht="15.75" x14ac:dyDescent="0.25">
      <c r="A718" s="6"/>
      <c r="B718" s="6"/>
      <c r="C718" s="6"/>
      <c r="H718" s="71"/>
    </row>
    <row r="719" spans="1:8" ht="15.75" x14ac:dyDescent="0.25">
      <c r="A719" s="6"/>
      <c r="B719" s="6"/>
      <c r="C719" s="6"/>
      <c r="H719" s="71"/>
    </row>
    <row r="720" spans="1:8" ht="15.75" x14ac:dyDescent="0.25">
      <c r="A720" s="6"/>
      <c r="B720" s="6"/>
      <c r="C720" s="6"/>
      <c r="H720" s="71"/>
    </row>
    <row r="721" spans="1:8" ht="15.75" x14ac:dyDescent="0.25">
      <c r="A721" s="2"/>
      <c r="B721" s="2"/>
      <c r="H721" s="71"/>
    </row>
    <row r="722" spans="1:8" ht="15.75" x14ac:dyDescent="0.25">
      <c r="A722" s="2"/>
      <c r="B722" s="2"/>
      <c r="H722" s="71"/>
    </row>
    <row r="723" spans="1:8" ht="15.75" x14ac:dyDescent="0.25">
      <c r="A723" s="2"/>
      <c r="B723" s="2"/>
      <c r="H723" s="71"/>
    </row>
    <row r="724" spans="1:8" ht="15.75" x14ac:dyDescent="0.25">
      <c r="A724" s="2"/>
      <c r="B724" s="2"/>
      <c r="H724" s="71"/>
    </row>
    <row r="725" spans="1:8" ht="15.75" x14ac:dyDescent="0.25">
      <c r="H725" s="71"/>
    </row>
    <row r="726" spans="1:8" ht="15.75" x14ac:dyDescent="0.25">
      <c r="H726" s="71"/>
    </row>
    <row r="727" spans="1:8" ht="15.75" x14ac:dyDescent="0.25">
      <c r="H727" s="71"/>
    </row>
    <row r="735" spans="1:8" x14ac:dyDescent="0.2">
      <c r="A735" s="2"/>
      <c r="B735" s="2"/>
    </row>
    <row r="736" spans="1:8" x14ac:dyDescent="0.2">
      <c r="A736" s="2"/>
      <c r="B736" s="2"/>
    </row>
    <row r="737" spans="1:2" x14ac:dyDescent="0.2">
      <c r="A737" s="2"/>
      <c r="B737" s="2"/>
    </row>
    <row r="738" spans="1:2" x14ac:dyDescent="0.2">
      <c r="A738" s="2"/>
      <c r="B738" s="2"/>
    </row>
    <row r="739" spans="1:2" x14ac:dyDescent="0.2">
      <c r="A739" s="2"/>
      <c r="B739" s="2"/>
    </row>
    <row r="740" spans="1:2" x14ac:dyDescent="0.2">
      <c r="A740" s="2"/>
      <c r="B740" s="2"/>
    </row>
  </sheetData>
  <mergeCells count="5">
    <mergeCell ref="A390:B390"/>
    <mergeCell ref="A2:C2"/>
    <mergeCell ref="A3:C3"/>
    <mergeCell ref="A4:B4"/>
    <mergeCell ref="A389:B389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2024-11-04T11:16:19Z</cp:lastPrinted>
  <dcterms:created xsi:type="dcterms:W3CDTF">2004-07-06T08:10:59Z</dcterms:created>
  <dcterms:modified xsi:type="dcterms:W3CDTF">2024-11-05T13:28:30Z</dcterms:modified>
</cp:coreProperties>
</file>