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nexa BUGE  MAI extrab 2024" sheetId="1" r:id="rId1"/>
  </sheets>
  <definedNames>
    <definedName name="_xlnm.Print_Area" localSheetId="0">'anexa BUGE  MAI extrab 2024'!$A$1:$G$90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D77" i="1"/>
  <c r="E77" i="1"/>
  <c r="F77" i="1"/>
  <c r="G77" i="1"/>
  <c r="C77" i="1"/>
  <c r="D81" i="1"/>
  <c r="E81" i="1"/>
  <c r="F81" i="1"/>
  <c r="G81" i="1"/>
  <c r="G82" i="1"/>
  <c r="G83" i="1"/>
  <c r="G84" i="1"/>
  <c r="G85" i="1"/>
  <c r="C83" i="1"/>
  <c r="F69" i="1" l="1"/>
  <c r="E69" i="1"/>
  <c r="G74" i="1" l="1"/>
  <c r="D73" i="1" l="1"/>
  <c r="E73" i="1"/>
  <c r="F73" i="1"/>
  <c r="C73" i="1"/>
  <c r="D69" i="1"/>
  <c r="C69" i="1"/>
  <c r="G71" i="1"/>
  <c r="G69" i="1" s="1"/>
  <c r="G70" i="1"/>
  <c r="D67" i="1"/>
  <c r="C67" i="1"/>
  <c r="G79" i="1"/>
  <c r="F68" i="1"/>
  <c r="F67" i="1" s="1"/>
  <c r="E68" i="1"/>
  <c r="E67" i="1" s="1"/>
  <c r="G75" i="1"/>
  <c r="G76" i="1"/>
  <c r="G73" i="1" l="1"/>
  <c r="G68" i="1"/>
  <c r="G67" i="1" s="1"/>
  <c r="D47" i="1"/>
  <c r="E47" i="1"/>
  <c r="F47" i="1"/>
  <c r="G47" i="1"/>
  <c r="D24" i="1" l="1"/>
  <c r="E24" i="1"/>
  <c r="F24" i="1"/>
  <c r="E9" i="1" l="1"/>
  <c r="E8" i="1" s="1"/>
  <c r="E7" i="1" s="1"/>
  <c r="F9" i="1"/>
  <c r="F8" i="1" s="1"/>
  <c r="F7" i="1" s="1"/>
  <c r="D10" i="1"/>
  <c r="E10" i="1"/>
  <c r="F10" i="1"/>
  <c r="D57" i="1" l="1"/>
  <c r="E57" i="1"/>
  <c r="F57" i="1"/>
  <c r="D26" i="1" l="1"/>
  <c r="E26" i="1"/>
  <c r="F26" i="1"/>
  <c r="G26" i="1"/>
  <c r="D20" i="1"/>
  <c r="E20" i="1"/>
  <c r="D82" i="1" l="1"/>
  <c r="C10" i="1"/>
  <c r="D41" i="1"/>
  <c r="D28" i="1" l="1"/>
  <c r="C82" i="1" l="1"/>
  <c r="C85" i="1"/>
  <c r="D14" i="1"/>
  <c r="C14" i="1"/>
  <c r="D13" i="1"/>
  <c r="C13" i="1"/>
  <c r="C84" i="1" s="1"/>
  <c r="D11" i="1"/>
  <c r="C11" i="1"/>
  <c r="C81" i="1" l="1"/>
  <c r="C78" i="1" s="1"/>
  <c r="D83" i="1"/>
  <c r="D9" i="1"/>
  <c r="D8" i="1" s="1"/>
  <c r="D7" i="1" s="1"/>
  <c r="D22" i="1"/>
  <c r="G78" i="1" l="1"/>
  <c r="D34" i="1"/>
  <c r="D31" i="1" l="1"/>
  <c r="D78" i="1" l="1"/>
  <c r="C9" i="1" l="1"/>
  <c r="G12" i="1" l="1"/>
  <c r="G17" i="1"/>
  <c r="G23" i="1"/>
  <c r="G25" i="1"/>
  <c r="G24" i="1" s="1"/>
  <c r="G29" i="1"/>
  <c r="G30" i="1"/>
  <c r="G32" i="1"/>
  <c r="G33" i="1"/>
  <c r="G35" i="1"/>
  <c r="G36" i="1"/>
  <c r="G37" i="1"/>
  <c r="G13" i="1" s="1"/>
  <c r="G38" i="1"/>
  <c r="G40" i="1"/>
  <c r="G42" i="1"/>
  <c r="G43" i="1"/>
  <c r="G45" i="1"/>
  <c r="G46" i="1"/>
  <c r="G50" i="1"/>
  <c r="G51" i="1"/>
  <c r="G52" i="1"/>
  <c r="G14" i="1" s="1"/>
  <c r="G54" i="1"/>
  <c r="G55" i="1"/>
  <c r="G58" i="1"/>
  <c r="G57" i="1" s="1"/>
  <c r="G61" i="1"/>
  <c r="G62" i="1"/>
  <c r="G64" i="1"/>
  <c r="G66" i="1"/>
  <c r="D49" i="1"/>
  <c r="G31" i="1" l="1"/>
  <c r="G41" i="1"/>
  <c r="G60" i="1"/>
  <c r="G34" i="1"/>
  <c r="G10" i="1"/>
  <c r="G28" i="1"/>
  <c r="G11" i="1"/>
  <c r="G22" i="1"/>
  <c r="C53" i="1"/>
  <c r="G53" i="1" s="1"/>
  <c r="G9" i="1" l="1"/>
  <c r="G8" i="1" s="1"/>
  <c r="G7" i="1" s="1"/>
  <c r="C34" i="1"/>
  <c r="C57" i="1" l="1"/>
  <c r="C60" i="1" l="1"/>
  <c r="C8" i="1" l="1"/>
  <c r="C28" i="1"/>
  <c r="C44" i="1"/>
  <c r="G44" i="1" s="1"/>
  <c r="C7" i="1" l="1"/>
  <c r="C49" i="1"/>
  <c r="G49" i="1" s="1"/>
  <c r="C65" i="1" l="1"/>
  <c r="G65" i="1" s="1"/>
  <c r="C63" i="1"/>
  <c r="G63" i="1" s="1"/>
  <c r="C47" i="1"/>
  <c r="C41" i="1"/>
  <c r="C39" i="1"/>
  <c r="G39" i="1" s="1"/>
  <c r="C31" i="1"/>
  <c r="C26" i="1"/>
  <c r="C24" i="1"/>
  <c r="C22" i="1"/>
  <c r="C20" i="1"/>
  <c r="C18" i="1"/>
  <c r="C16" i="1"/>
  <c r="G16" i="1" s="1"/>
  <c r="C15" i="1" l="1"/>
  <c r="C56" i="1"/>
  <c r="G56" i="1"/>
</calcChain>
</file>

<file path=xl/sharedStrings.xml><?xml version="1.0" encoding="utf-8"?>
<sst xmlns="http://schemas.openxmlformats.org/spreadsheetml/2006/main" count="95" uniqueCount="54">
  <si>
    <t xml:space="preserve">B.      Bugetul institutiilor publice finantate din venituri proprii si subventii  de la bugetul local pe anul </t>
  </si>
  <si>
    <t xml:space="preserve">Nr. </t>
  </si>
  <si>
    <t>Denumire indicatori/ordonatori</t>
  </si>
  <si>
    <t>crt.</t>
  </si>
  <si>
    <t>SECTIUNEA DE FUNCTIONARE</t>
  </si>
  <si>
    <t>Capitolul 65.10 -Invatamant ,total din care:</t>
  </si>
  <si>
    <t>venituri proprii</t>
  </si>
  <si>
    <t>total venituri</t>
  </si>
  <si>
    <t>cheltuieli de personal</t>
  </si>
  <si>
    <t>bunuri si servicii</t>
  </si>
  <si>
    <t>total cheltuieli</t>
  </si>
  <si>
    <t>Gradinita cu P.P.nr.1 Tara Copilariei</t>
  </si>
  <si>
    <t>Gradinita cu P.P. nr.2 Rostogol</t>
  </si>
  <si>
    <t>Gradinita cu P.P.nr.4 Step by step</t>
  </si>
  <si>
    <t>Gradinita cu P.P.Amicii</t>
  </si>
  <si>
    <t>Gradinita cu P.P.Aricel</t>
  </si>
  <si>
    <t>Gradinita cu P.P.Voinicel</t>
  </si>
  <si>
    <t>Scoala Gimnaziala CAROL I</t>
  </si>
  <si>
    <t>Scoala cu clasele I-VIII Mircea Voda</t>
  </si>
  <si>
    <t>Scoala Gimnaziala Mihai Viteazul</t>
  </si>
  <si>
    <t>Scoala Gimnaziala Tudor Vladimirescu</t>
  </si>
  <si>
    <t>Scoala Gimnaziala Nicolae Titulescu</t>
  </si>
  <si>
    <t>Scoala GimnazialaConstantin Brancoveanu</t>
  </si>
  <si>
    <t>Colegiul Agricol Sandu Aldea</t>
  </si>
  <si>
    <t>Liceul Tehnologic Transporturi Auto</t>
  </si>
  <si>
    <t>Liceul Danubius</t>
  </si>
  <si>
    <t>Colegiul Economic</t>
  </si>
  <si>
    <t>Liceul Mihai Eminescu</t>
  </si>
  <si>
    <t>Colegiul National Barbu Stirbei</t>
  </si>
  <si>
    <t>Colegiul Stefan Banulescu</t>
  </si>
  <si>
    <t>Venituri proprii</t>
  </si>
  <si>
    <t>chelt.de capital</t>
  </si>
  <si>
    <t>TOTAL  VENITURI   EXTRABUGETARE din care:</t>
  </si>
  <si>
    <t>TOTAL CHELTUIELI   EXTRABUGETARE din care:</t>
  </si>
  <si>
    <t xml:space="preserve">ajutoare sociale </t>
  </si>
  <si>
    <t>sume aferente persoane cu handicap</t>
  </si>
  <si>
    <t>sume afernte persoane cu handicap</t>
  </si>
  <si>
    <t xml:space="preserve">BUGET </t>
  </si>
  <si>
    <t xml:space="preserve">cheltuieli de capital </t>
  </si>
  <si>
    <t>Influente</t>
  </si>
  <si>
    <t>rectificat</t>
  </si>
  <si>
    <t>mii lei</t>
  </si>
  <si>
    <t>trim II</t>
  </si>
  <si>
    <t>trim III</t>
  </si>
  <si>
    <t>trim IV</t>
  </si>
  <si>
    <t>S.P.CENTRALE TERMICE -A.F.L.</t>
  </si>
  <si>
    <t>cheltuieli  de capital</t>
  </si>
  <si>
    <t xml:space="preserve">Subventii de la bugetul local </t>
  </si>
  <si>
    <t>1.venituri proprii</t>
  </si>
  <si>
    <t>2.subventii de la bugetul local</t>
  </si>
  <si>
    <t xml:space="preserve">total cheltuieli </t>
  </si>
  <si>
    <t>Capitolul 70 Locuinte,dezvoltare si servicii publice, din care:</t>
  </si>
  <si>
    <t xml:space="preserve">  MUNICIPIUL CALARASI                                                     ANEXA NR. 3 LA HCL  </t>
  </si>
  <si>
    <t>3.subventii buget de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</si>
</sst>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rgb="FF00B050"/>
      <name val="Times New Roman"/>
      <family val="1"/>
    </font>
    <font>
      <b/>
      <sz val="12"/>
      <name val="Times New Roman"/>
      <family val="1"/>
      <charset val="238"/>
    </font>
    <font>
      <sz val="14"/>
      <name val="Times New Roman"/>
      <family val="1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0" fontId="6" fillId="0" borderId="6" xfId="0" applyFont="1" applyFill="1" applyBorder="1"/>
    <xf numFmtId="0" fontId="9" fillId="0" borderId="5" xfId="0" applyFont="1" applyFill="1" applyBorder="1"/>
    <xf numFmtId="0" fontId="1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6" fillId="0" borderId="5" xfId="0" applyFont="1" applyFill="1" applyBorder="1"/>
    <xf numFmtId="0" fontId="10" fillId="0" borderId="5" xfId="0" applyFont="1" applyFill="1" applyBorder="1"/>
    <xf numFmtId="0" fontId="9" fillId="0" borderId="6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wrapText="1"/>
    </xf>
    <xf numFmtId="0" fontId="5" fillId="0" borderId="5" xfId="0" applyFont="1" applyFill="1" applyBorder="1"/>
    <xf numFmtId="3" fontId="9" fillId="0" borderId="5" xfId="0" applyNumberFormat="1" applyFont="1" applyFill="1" applyBorder="1"/>
    <xf numFmtId="0" fontId="11" fillId="0" borderId="10" xfId="0" applyFont="1" applyFill="1" applyBorder="1"/>
    <xf numFmtId="3" fontId="9" fillId="0" borderId="4" xfId="0" applyNumberFormat="1" applyFont="1" applyFill="1" applyBorder="1"/>
    <xf numFmtId="0" fontId="12" fillId="0" borderId="2" xfId="0" applyFont="1" applyFill="1" applyBorder="1" applyAlignment="1">
      <alignment horizontal="center"/>
    </xf>
    <xf numFmtId="0" fontId="11" fillId="0" borderId="11" xfId="0" applyFont="1" applyFill="1" applyBorder="1"/>
    <xf numFmtId="3" fontId="2" fillId="0" borderId="13" xfId="0" applyNumberFormat="1" applyFont="1" applyFill="1" applyBorder="1"/>
    <xf numFmtId="3" fontId="6" fillId="0" borderId="13" xfId="0" applyNumberFormat="1" applyFont="1" applyFill="1" applyBorder="1"/>
    <xf numFmtId="3" fontId="11" fillId="0" borderId="13" xfId="0" applyNumberFormat="1" applyFont="1" applyFill="1" applyBorder="1"/>
    <xf numFmtId="3" fontId="6" fillId="0" borderId="5" xfId="0" applyNumberFormat="1" applyFont="1" applyFill="1" applyBorder="1"/>
    <xf numFmtId="3" fontId="9" fillId="0" borderId="13" xfId="0" applyNumberFormat="1" applyFont="1" applyFill="1" applyBorder="1"/>
    <xf numFmtId="0" fontId="2" fillId="0" borderId="9" xfId="0" applyFont="1" applyFill="1" applyBorder="1"/>
    <xf numFmtId="0" fontId="2" fillId="0" borderId="7" xfId="0" applyFont="1" applyFill="1" applyBorder="1"/>
    <xf numFmtId="0" fontId="2" fillId="0" borderId="1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wrapText="1"/>
    </xf>
    <xf numFmtId="0" fontId="11" fillId="0" borderId="17" xfId="0" applyFont="1" applyFill="1" applyBorder="1"/>
    <xf numFmtId="0" fontId="11" fillId="0" borderId="18" xfId="0" applyFont="1" applyFill="1" applyBorder="1"/>
    <xf numFmtId="0" fontId="5" fillId="0" borderId="4" xfId="0" applyFont="1" applyFill="1" applyBorder="1"/>
    <xf numFmtId="3" fontId="5" fillId="0" borderId="0" xfId="0" applyNumberFormat="1" applyFont="1" applyFill="1"/>
    <xf numFmtId="3" fontId="13" fillId="0" borderId="5" xfId="0" applyNumberFormat="1" applyFont="1" applyFill="1" applyBorder="1"/>
    <xf numFmtId="0" fontId="13" fillId="0" borderId="5" xfId="0" applyFont="1" applyFill="1" applyBorder="1"/>
    <xf numFmtId="0" fontId="8" fillId="0" borderId="5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3" fontId="6" fillId="2" borderId="2" xfId="0" applyNumberFormat="1" applyFont="1" applyFill="1" applyBorder="1"/>
    <xf numFmtId="3" fontId="6" fillId="2" borderId="19" xfId="0" applyNumberFormat="1" applyFont="1" applyFill="1" applyBorder="1"/>
    <xf numFmtId="0" fontId="13" fillId="0" borderId="13" xfId="0" applyFont="1" applyFill="1" applyBorder="1"/>
    <xf numFmtId="0" fontId="5" fillId="0" borderId="13" xfId="0" applyFont="1" applyFill="1" applyBorder="1"/>
    <xf numFmtId="3" fontId="13" fillId="0" borderId="13" xfId="0" applyNumberFormat="1" applyFont="1" applyFill="1" applyBorder="1"/>
    <xf numFmtId="3" fontId="9" fillId="0" borderId="14" xfId="0" applyNumberFormat="1" applyFont="1" applyFill="1" applyBorder="1"/>
    <xf numFmtId="49" fontId="1" fillId="0" borderId="0" xfId="0" applyNumberFormat="1" applyFont="1" applyFill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90"/>
  <sheetViews>
    <sheetView tabSelected="1" topLeftCell="A66" zoomScaleNormal="100" workbookViewId="0">
      <selection activeCell="E71" sqref="E71"/>
    </sheetView>
  </sheetViews>
  <sheetFormatPr defaultRowHeight="15.75" x14ac:dyDescent="0.25"/>
  <cols>
    <col min="1" max="1" width="5" style="6" customWidth="1"/>
    <col min="2" max="2" width="90.7109375" style="6" customWidth="1"/>
    <col min="3" max="3" width="14.42578125" style="1" customWidth="1"/>
    <col min="4" max="5" width="9.85546875" style="6" customWidth="1"/>
    <col min="6" max="6" width="10.140625" style="6" customWidth="1"/>
    <col min="7" max="7" width="11.85546875" style="6" customWidth="1"/>
    <col min="8" max="16384" width="9.140625" style="6"/>
  </cols>
  <sheetData>
    <row r="1" spans="1:10" x14ac:dyDescent="0.25">
      <c r="A1" s="53" t="s">
        <v>52</v>
      </c>
      <c r="B1" s="53"/>
    </row>
    <row r="2" spans="1:10" ht="18.75" x14ac:dyDescent="0.3">
      <c r="A2" s="9" t="s">
        <v>0</v>
      </c>
      <c r="B2" s="10"/>
      <c r="C2" s="11">
        <v>2024</v>
      </c>
    </row>
    <row r="3" spans="1:10" ht="16.5" thickBot="1" x14ac:dyDescent="0.3">
      <c r="A3" s="4"/>
      <c r="B3" s="4"/>
      <c r="C3" s="19"/>
      <c r="G3" s="6" t="s">
        <v>41</v>
      </c>
    </row>
    <row r="4" spans="1:10" x14ac:dyDescent="0.25">
      <c r="A4" s="12" t="s">
        <v>1</v>
      </c>
      <c r="B4" s="25" t="s">
        <v>2</v>
      </c>
      <c r="C4" s="20" t="s">
        <v>37</v>
      </c>
      <c r="D4" s="23" t="s">
        <v>39</v>
      </c>
      <c r="E4" s="23" t="s">
        <v>39</v>
      </c>
      <c r="F4" s="23" t="s">
        <v>39</v>
      </c>
      <c r="G4" s="26" t="s">
        <v>37</v>
      </c>
    </row>
    <row r="5" spans="1:10" ht="16.5" thickBot="1" x14ac:dyDescent="0.3">
      <c r="A5" s="35" t="s">
        <v>3</v>
      </c>
      <c r="B5" s="36"/>
      <c r="C5" s="37">
        <v>2024</v>
      </c>
      <c r="D5" s="38" t="s">
        <v>42</v>
      </c>
      <c r="E5" s="38" t="s">
        <v>43</v>
      </c>
      <c r="F5" s="38" t="s">
        <v>44</v>
      </c>
      <c r="G5" s="39" t="s">
        <v>40</v>
      </c>
    </row>
    <row r="6" spans="1:10" ht="16.5" thickBot="1" x14ac:dyDescent="0.3">
      <c r="A6" s="54" t="s">
        <v>4</v>
      </c>
      <c r="B6" s="55"/>
      <c r="C6" s="55"/>
      <c r="D6" s="33"/>
      <c r="E6" s="32"/>
      <c r="F6" s="32"/>
      <c r="G6" s="34"/>
      <c r="J6" s="5"/>
    </row>
    <row r="7" spans="1:10" ht="18.75" x14ac:dyDescent="0.3">
      <c r="A7" s="45">
        <v>1</v>
      </c>
      <c r="B7" s="46" t="s">
        <v>5</v>
      </c>
      <c r="C7" s="47">
        <f>C8</f>
        <v>4047</v>
      </c>
      <c r="D7" s="47">
        <f t="shared" ref="D7:G7" si="0">D8</f>
        <v>0</v>
      </c>
      <c r="E7" s="47">
        <f t="shared" si="0"/>
        <v>0</v>
      </c>
      <c r="F7" s="47">
        <f t="shared" si="0"/>
        <v>0</v>
      </c>
      <c r="G7" s="48">
        <f t="shared" si="0"/>
        <v>4047</v>
      </c>
    </row>
    <row r="8" spans="1:10" s="1" customFormat="1" ht="18.75" x14ac:dyDescent="0.3">
      <c r="A8" s="7"/>
      <c r="B8" s="8" t="s">
        <v>6</v>
      </c>
      <c r="C8" s="30">
        <f>C9</f>
        <v>4047</v>
      </c>
      <c r="D8" s="30">
        <f t="shared" ref="D8:G8" si="1">D9</f>
        <v>0</v>
      </c>
      <c r="E8" s="30">
        <f t="shared" si="1"/>
        <v>0</v>
      </c>
      <c r="F8" s="30">
        <f t="shared" si="1"/>
        <v>0</v>
      </c>
      <c r="G8" s="28">
        <f t="shared" si="1"/>
        <v>4047</v>
      </c>
      <c r="H8" s="6"/>
    </row>
    <row r="9" spans="1:10" s="1" customFormat="1" ht="18.75" x14ac:dyDescent="0.3">
      <c r="A9" s="7"/>
      <c r="B9" s="13" t="s">
        <v>7</v>
      </c>
      <c r="C9" s="30">
        <f>+C10+C11+C12+C13+C14</f>
        <v>4047</v>
      </c>
      <c r="D9" s="30">
        <f t="shared" ref="D9:G9" si="2">+D10+D11+D12+D13+D14</f>
        <v>0</v>
      </c>
      <c r="E9" s="30">
        <f t="shared" si="2"/>
        <v>0</v>
      </c>
      <c r="F9" s="30">
        <f t="shared" si="2"/>
        <v>0</v>
      </c>
      <c r="G9" s="28">
        <f t="shared" si="2"/>
        <v>4047</v>
      </c>
      <c r="H9" s="6"/>
    </row>
    <row r="10" spans="1:10" s="1" customFormat="1" ht="18.75" x14ac:dyDescent="0.3">
      <c r="A10" s="7"/>
      <c r="B10" s="8" t="s">
        <v>8</v>
      </c>
      <c r="C10" s="22">
        <f>+C29+C32+C35+C42+C54+C58+C61</f>
        <v>1215</v>
      </c>
      <c r="D10" s="22">
        <f t="shared" ref="D10:G10" si="3">+D29+D32+D35+D42+D54+D58+D61</f>
        <v>0</v>
      </c>
      <c r="E10" s="22">
        <f t="shared" si="3"/>
        <v>0</v>
      </c>
      <c r="F10" s="22">
        <f t="shared" si="3"/>
        <v>0</v>
      </c>
      <c r="G10" s="31">
        <f t="shared" si="3"/>
        <v>1215</v>
      </c>
      <c r="H10" s="6"/>
    </row>
    <row r="11" spans="1:10" s="1" customFormat="1" ht="18.75" x14ac:dyDescent="0.3">
      <c r="A11" s="7"/>
      <c r="B11" s="8" t="s">
        <v>9</v>
      </c>
      <c r="C11" s="22">
        <f>+C17+C19+C21+C23+C25+C27+C30+C33+C36+C40+C43+C48+C51+C55+C59+C62+C64+C66+C46</f>
        <v>2807</v>
      </c>
      <c r="D11" s="22">
        <f t="shared" ref="D11:G11" si="4">+D17+D19+D21+D23+D25+D27+D30+D33+D36+D40+D43+D48+D51+D55+D59+D62+D64+D66+D46</f>
        <v>0</v>
      </c>
      <c r="E11" s="22"/>
      <c r="F11" s="22"/>
      <c r="G11" s="31">
        <f t="shared" si="4"/>
        <v>2807</v>
      </c>
      <c r="H11" s="6"/>
    </row>
    <row r="12" spans="1:10" s="1" customFormat="1" ht="18.75" x14ac:dyDescent="0.3">
      <c r="A12" s="7"/>
      <c r="B12" s="8" t="s">
        <v>34</v>
      </c>
      <c r="C12" s="22">
        <v>0</v>
      </c>
      <c r="D12" s="22"/>
      <c r="E12" s="22"/>
      <c r="F12" s="22"/>
      <c r="G12" s="27">
        <f t="shared" ref="G12:G66" si="5">+C12+D12</f>
        <v>0</v>
      </c>
      <c r="H12" s="6"/>
    </row>
    <row r="13" spans="1:10" s="1" customFormat="1" ht="18.75" x14ac:dyDescent="0.3">
      <c r="A13" s="7"/>
      <c r="B13" s="8" t="s">
        <v>36</v>
      </c>
      <c r="C13" s="22">
        <f>C37</f>
        <v>5</v>
      </c>
      <c r="D13" s="22">
        <f t="shared" ref="D13:G13" si="6">D37</f>
        <v>0</v>
      </c>
      <c r="E13" s="22"/>
      <c r="F13" s="22"/>
      <c r="G13" s="31">
        <f t="shared" si="6"/>
        <v>5</v>
      </c>
      <c r="H13" s="6"/>
    </row>
    <row r="14" spans="1:10" s="1" customFormat="1" ht="18.75" x14ac:dyDescent="0.3">
      <c r="A14" s="7"/>
      <c r="B14" s="8" t="s">
        <v>31</v>
      </c>
      <c r="C14" s="22">
        <f>C52</f>
        <v>20</v>
      </c>
      <c r="D14" s="22">
        <f t="shared" ref="D14:G14" si="7">D52</f>
        <v>0</v>
      </c>
      <c r="E14" s="22"/>
      <c r="F14" s="22"/>
      <c r="G14" s="31">
        <f t="shared" si="7"/>
        <v>20</v>
      </c>
      <c r="H14" s="6"/>
    </row>
    <row r="15" spans="1:10" s="1" customFormat="1" ht="18.75" x14ac:dyDescent="0.3">
      <c r="A15" s="7"/>
      <c r="B15" s="13" t="s">
        <v>10</v>
      </c>
      <c r="C15" s="30">
        <f>+C16+C18+C20+C22+C24+C26+C28+C31+C34+C39+C41+C44+C47+C49+C53+C57+C60+C63+C65</f>
        <v>4047</v>
      </c>
      <c r="D15" s="30">
        <f t="shared" ref="D15:G15" si="8">+D16+D18+D20+D22+D24+D26+D28+D31+D34+D39+D41+D44+D47+D49+D53+D57+D60+D63+D65</f>
        <v>0</v>
      </c>
      <c r="E15" s="30">
        <f t="shared" si="8"/>
        <v>0</v>
      </c>
      <c r="F15" s="30">
        <f t="shared" si="8"/>
        <v>0</v>
      </c>
      <c r="G15" s="30">
        <f t="shared" si="8"/>
        <v>4047</v>
      </c>
      <c r="H15" s="6"/>
    </row>
    <row r="16" spans="1:10" s="1" customFormat="1" ht="18.75" x14ac:dyDescent="0.3">
      <c r="A16" s="7"/>
      <c r="B16" s="13" t="s">
        <v>11</v>
      </c>
      <c r="C16" s="30">
        <f>C17</f>
        <v>370</v>
      </c>
      <c r="D16" s="30"/>
      <c r="E16" s="30"/>
      <c r="F16" s="30"/>
      <c r="G16" s="27">
        <f t="shared" si="5"/>
        <v>370</v>
      </c>
      <c r="H16" s="6"/>
    </row>
    <row r="17" spans="1:12" s="1" customFormat="1" ht="18.75" x14ac:dyDescent="0.3">
      <c r="A17" s="7"/>
      <c r="B17" s="8" t="s">
        <v>9</v>
      </c>
      <c r="C17" s="22">
        <v>370</v>
      </c>
      <c r="D17" s="21"/>
      <c r="E17" s="21"/>
      <c r="F17" s="21"/>
      <c r="G17" s="27">
        <f t="shared" si="5"/>
        <v>370</v>
      </c>
      <c r="H17" s="6"/>
    </row>
    <row r="18" spans="1:12" s="1" customFormat="1" ht="18.75" x14ac:dyDescent="0.3">
      <c r="A18" s="7"/>
      <c r="B18" s="13" t="s">
        <v>12</v>
      </c>
      <c r="C18" s="30">
        <f>C19</f>
        <v>110</v>
      </c>
      <c r="D18" s="30"/>
      <c r="E18" s="30"/>
      <c r="F18" s="30"/>
      <c r="G18" s="27">
        <v>110</v>
      </c>
      <c r="H18" s="6"/>
    </row>
    <row r="19" spans="1:12" s="1" customFormat="1" ht="18.75" x14ac:dyDescent="0.3">
      <c r="A19" s="7"/>
      <c r="B19" s="8" t="s">
        <v>9</v>
      </c>
      <c r="C19" s="22">
        <v>110</v>
      </c>
      <c r="D19" s="21"/>
      <c r="E19" s="21"/>
      <c r="F19" s="21"/>
      <c r="G19" s="27">
        <v>110</v>
      </c>
      <c r="H19" s="6"/>
    </row>
    <row r="20" spans="1:12" s="1" customFormat="1" ht="18.75" x14ac:dyDescent="0.3">
      <c r="A20" s="7"/>
      <c r="B20" s="13" t="s">
        <v>13</v>
      </c>
      <c r="C20" s="30">
        <f>C21</f>
        <v>230</v>
      </c>
      <c r="D20" s="30">
        <f t="shared" ref="D20:E20" si="9">D21</f>
        <v>0</v>
      </c>
      <c r="E20" s="30">
        <f t="shared" si="9"/>
        <v>0</v>
      </c>
      <c r="F20" s="30"/>
      <c r="G20" s="28">
        <v>230</v>
      </c>
      <c r="H20" s="6"/>
    </row>
    <row r="21" spans="1:12" s="1" customFormat="1" ht="18.75" x14ac:dyDescent="0.3">
      <c r="A21" s="7"/>
      <c r="B21" s="8" t="s">
        <v>9</v>
      </c>
      <c r="C21" s="22">
        <v>230</v>
      </c>
      <c r="D21" s="21"/>
      <c r="E21" s="21"/>
      <c r="F21" s="21"/>
      <c r="G21" s="27">
        <v>230</v>
      </c>
      <c r="H21" s="6"/>
    </row>
    <row r="22" spans="1:12" s="1" customFormat="1" ht="18.75" x14ac:dyDescent="0.3">
      <c r="A22" s="7"/>
      <c r="B22" s="13" t="s">
        <v>14</v>
      </c>
      <c r="C22" s="30">
        <f>C23</f>
        <v>290</v>
      </c>
      <c r="D22" s="30">
        <f t="shared" ref="D22:G22" si="10">D23</f>
        <v>0</v>
      </c>
      <c r="E22" s="30"/>
      <c r="F22" s="30"/>
      <c r="G22" s="28">
        <f t="shared" si="10"/>
        <v>290</v>
      </c>
      <c r="H22" s="6"/>
    </row>
    <row r="23" spans="1:12" s="1" customFormat="1" ht="18.75" x14ac:dyDescent="0.3">
      <c r="A23" s="7"/>
      <c r="B23" s="8" t="s">
        <v>9</v>
      </c>
      <c r="C23" s="22">
        <v>290</v>
      </c>
      <c r="D23" s="21"/>
      <c r="E23" s="21"/>
      <c r="F23" s="21"/>
      <c r="G23" s="27">
        <f t="shared" si="5"/>
        <v>290</v>
      </c>
      <c r="H23" s="6"/>
    </row>
    <row r="24" spans="1:12" s="1" customFormat="1" ht="18.75" x14ac:dyDescent="0.3">
      <c r="A24" s="7"/>
      <c r="B24" s="13" t="s">
        <v>15</v>
      </c>
      <c r="C24" s="30">
        <f>C25</f>
        <v>170</v>
      </c>
      <c r="D24" s="30">
        <f t="shared" ref="D24:G24" si="11">D25</f>
        <v>0</v>
      </c>
      <c r="E24" s="30">
        <f t="shared" si="11"/>
        <v>0</v>
      </c>
      <c r="F24" s="30">
        <f t="shared" si="11"/>
        <v>0</v>
      </c>
      <c r="G24" s="28">
        <f t="shared" si="11"/>
        <v>170</v>
      </c>
      <c r="H24" s="6"/>
    </row>
    <row r="25" spans="1:12" s="1" customFormat="1" ht="18.75" x14ac:dyDescent="0.3">
      <c r="A25" s="7"/>
      <c r="B25" s="8" t="s">
        <v>9</v>
      </c>
      <c r="C25" s="22">
        <v>170</v>
      </c>
      <c r="D25" s="21"/>
      <c r="E25" s="21"/>
      <c r="F25" s="21"/>
      <c r="G25" s="27">
        <f t="shared" si="5"/>
        <v>170</v>
      </c>
      <c r="H25" s="6"/>
    </row>
    <row r="26" spans="1:12" s="1" customFormat="1" ht="18.75" x14ac:dyDescent="0.3">
      <c r="A26" s="7"/>
      <c r="B26" s="13" t="s">
        <v>16</v>
      </c>
      <c r="C26" s="30">
        <f>C27</f>
        <v>220</v>
      </c>
      <c r="D26" s="30">
        <f t="shared" ref="D26:G26" si="12">D27</f>
        <v>0</v>
      </c>
      <c r="E26" s="30">
        <f t="shared" si="12"/>
        <v>0</v>
      </c>
      <c r="F26" s="30">
        <f t="shared" si="12"/>
        <v>0</v>
      </c>
      <c r="G26" s="28">
        <f t="shared" si="12"/>
        <v>220</v>
      </c>
      <c r="H26" s="6"/>
    </row>
    <row r="27" spans="1:12" s="1" customFormat="1" ht="18.75" x14ac:dyDescent="0.3">
      <c r="A27" s="7"/>
      <c r="B27" s="8" t="s">
        <v>9</v>
      </c>
      <c r="C27" s="22">
        <v>220</v>
      </c>
      <c r="D27" s="21"/>
      <c r="E27" s="21"/>
      <c r="F27" s="21"/>
      <c r="G27" s="27">
        <v>220</v>
      </c>
      <c r="H27" s="6"/>
      <c r="K27" s="6"/>
      <c r="L27" s="6"/>
    </row>
    <row r="28" spans="1:12" s="1" customFormat="1" ht="18.75" x14ac:dyDescent="0.3">
      <c r="A28" s="7"/>
      <c r="B28" s="13" t="s">
        <v>17</v>
      </c>
      <c r="C28" s="30">
        <f>C29+C30</f>
        <v>250</v>
      </c>
      <c r="D28" s="30">
        <f t="shared" ref="D28:G28" si="13">D29+D30</f>
        <v>0</v>
      </c>
      <c r="E28" s="30"/>
      <c r="F28" s="30"/>
      <c r="G28" s="28">
        <f t="shared" si="13"/>
        <v>250</v>
      </c>
      <c r="H28" s="6"/>
      <c r="K28" s="6"/>
      <c r="L28" s="6"/>
    </row>
    <row r="29" spans="1:12" s="1" customFormat="1" ht="18.75" x14ac:dyDescent="0.3">
      <c r="A29" s="7"/>
      <c r="B29" s="14" t="s">
        <v>8</v>
      </c>
      <c r="C29" s="22">
        <v>130</v>
      </c>
      <c r="D29" s="21"/>
      <c r="E29" s="21"/>
      <c r="F29" s="21"/>
      <c r="G29" s="27">
        <f t="shared" si="5"/>
        <v>130</v>
      </c>
      <c r="H29" s="6"/>
    </row>
    <row r="30" spans="1:12" s="1" customFormat="1" ht="18.75" x14ac:dyDescent="0.3">
      <c r="A30" s="7"/>
      <c r="B30" s="8" t="s">
        <v>9</v>
      </c>
      <c r="C30" s="22">
        <v>120</v>
      </c>
      <c r="D30" s="21"/>
      <c r="E30" s="21"/>
      <c r="F30" s="21"/>
      <c r="G30" s="27">
        <f t="shared" si="5"/>
        <v>120</v>
      </c>
      <c r="H30" s="6"/>
    </row>
    <row r="31" spans="1:12" s="1" customFormat="1" ht="18.75" x14ac:dyDescent="0.3">
      <c r="A31" s="7"/>
      <c r="B31" s="13" t="s">
        <v>18</v>
      </c>
      <c r="C31" s="30">
        <f>C32+C33</f>
        <v>200</v>
      </c>
      <c r="D31" s="30">
        <f t="shared" ref="D31:G31" si="14">D32+D33</f>
        <v>0</v>
      </c>
      <c r="E31" s="30"/>
      <c r="F31" s="30"/>
      <c r="G31" s="28">
        <f t="shared" si="14"/>
        <v>200</v>
      </c>
      <c r="H31" s="6"/>
    </row>
    <row r="32" spans="1:12" s="1" customFormat="1" ht="18.75" x14ac:dyDescent="0.3">
      <c r="A32" s="7"/>
      <c r="B32" s="8" t="s">
        <v>8</v>
      </c>
      <c r="C32" s="22">
        <v>180</v>
      </c>
      <c r="D32" s="21"/>
      <c r="E32" s="21"/>
      <c r="F32" s="21"/>
      <c r="G32" s="27">
        <f t="shared" si="5"/>
        <v>180</v>
      </c>
      <c r="H32" s="6"/>
    </row>
    <row r="33" spans="1:8" s="1" customFormat="1" ht="18.75" x14ac:dyDescent="0.3">
      <c r="A33" s="7"/>
      <c r="B33" s="8" t="s">
        <v>9</v>
      </c>
      <c r="C33" s="22">
        <v>20</v>
      </c>
      <c r="D33" s="21"/>
      <c r="E33" s="21"/>
      <c r="F33" s="21"/>
      <c r="G33" s="27">
        <f t="shared" si="5"/>
        <v>20</v>
      </c>
      <c r="H33" s="6"/>
    </row>
    <row r="34" spans="1:8" s="1" customFormat="1" ht="18.75" x14ac:dyDescent="0.3">
      <c r="A34" s="7"/>
      <c r="B34" s="13" t="s">
        <v>19</v>
      </c>
      <c r="C34" s="30">
        <f>C35+C36+C37+C38</f>
        <v>197</v>
      </c>
      <c r="D34" s="30">
        <f t="shared" ref="D34:G34" si="15">D35+D36+D37+D38</f>
        <v>0</v>
      </c>
      <c r="E34" s="30"/>
      <c r="F34" s="30"/>
      <c r="G34" s="28">
        <f t="shared" si="15"/>
        <v>197</v>
      </c>
    </row>
    <row r="35" spans="1:8" s="1" customFormat="1" ht="18.75" x14ac:dyDescent="0.3">
      <c r="A35" s="7"/>
      <c r="B35" s="8" t="s">
        <v>8</v>
      </c>
      <c r="C35" s="22">
        <v>120</v>
      </c>
      <c r="D35" s="21"/>
      <c r="E35" s="21"/>
      <c r="F35" s="21"/>
      <c r="G35" s="27">
        <f t="shared" si="5"/>
        <v>120</v>
      </c>
      <c r="H35" s="6"/>
    </row>
    <row r="36" spans="1:8" s="1" customFormat="1" ht="18.75" x14ac:dyDescent="0.3">
      <c r="A36" s="7"/>
      <c r="B36" s="8" t="s">
        <v>9</v>
      </c>
      <c r="C36" s="22">
        <v>72</v>
      </c>
      <c r="D36" s="21"/>
      <c r="E36" s="21"/>
      <c r="F36" s="21"/>
      <c r="G36" s="27">
        <f t="shared" si="5"/>
        <v>72</v>
      </c>
      <c r="H36" s="6"/>
    </row>
    <row r="37" spans="1:8" s="1" customFormat="1" ht="18.75" x14ac:dyDescent="0.3">
      <c r="A37" s="7"/>
      <c r="B37" s="8" t="s">
        <v>35</v>
      </c>
      <c r="C37" s="22">
        <v>5</v>
      </c>
      <c r="D37" s="21"/>
      <c r="E37" s="21"/>
      <c r="F37" s="21"/>
      <c r="G37" s="27">
        <f t="shared" si="5"/>
        <v>5</v>
      </c>
      <c r="H37" s="6"/>
    </row>
    <row r="38" spans="1:8" s="1" customFormat="1" ht="18.75" x14ac:dyDescent="0.3">
      <c r="A38" s="7"/>
      <c r="B38" s="8" t="s">
        <v>38</v>
      </c>
      <c r="C38" s="22">
        <v>0</v>
      </c>
      <c r="D38" s="21"/>
      <c r="E38" s="21"/>
      <c r="F38" s="21"/>
      <c r="G38" s="27">
        <f t="shared" si="5"/>
        <v>0</v>
      </c>
      <c r="H38" s="6"/>
    </row>
    <row r="39" spans="1:8" s="1" customFormat="1" ht="18.75" x14ac:dyDescent="0.3">
      <c r="A39" s="7"/>
      <c r="B39" s="13" t="s">
        <v>20</v>
      </c>
      <c r="C39" s="30">
        <f>C40</f>
        <v>15</v>
      </c>
      <c r="D39" s="30"/>
      <c r="E39" s="30"/>
      <c r="F39" s="30"/>
      <c r="G39" s="27">
        <f t="shared" si="5"/>
        <v>15</v>
      </c>
      <c r="H39" s="6"/>
    </row>
    <row r="40" spans="1:8" s="1" customFormat="1" ht="18.75" x14ac:dyDescent="0.3">
      <c r="A40" s="7"/>
      <c r="B40" s="8" t="s">
        <v>9</v>
      </c>
      <c r="C40" s="22">
        <v>15</v>
      </c>
      <c r="D40" s="21"/>
      <c r="E40" s="21"/>
      <c r="F40" s="21"/>
      <c r="G40" s="27">
        <f t="shared" si="5"/>
        <v>15</v>
      </c>
      <c r="H40" s="6"/>
    </row>
    <row r="41" spans="1:8" s="1" customFormat="1" ht="18.75" x14ac:dyDescent="0.3">
      <c r="A41" s="7"/>
      <c r="B41" s="13" t="s">
        <v>21</v>
      </c>
      <c r="C41" s="30">
        <f>C42+C43</f>
        <v>260</v>
      </c>
      <c r="D41" s="30">
        <f t="shared" ref="D41:G41" si="16">D42+D43</f>
        <v>0</v>
      </c>
      <c r="E41" s="30"/>
      <c r="F41" s="30"/>
      <c r="G41" s="28">
        <f t="shared" si="16"/>
        <v>260</v>
      </c>
      <c r="H41" s="6"/>
    </row>
    <row r="42" spans="1:8" s="1" customFormat="1" ht="18.75" x14ac:dyDescent="0.3">
      <c r="A42" s="7"/>
      <c r="B42" s="8" t="s">
        <v>8</v>
      </c>
      <c r="C42" s="22">
        <v>220</v>
      </c>
      <c r="D42" s="21"/>
      <c r="E42" s="21"/>
      <c r="F42" s="21"/>
      <c r="G42" s="27">
        <f t="shared" si="5"/>
        <v>220</v>
      </c>
      <c r="H42" s="6"/>
    </row>
    <row r="43" spans="1:8" s="1" customFormat="1" ht="18.75" x14ac:dyDescent="0.3">
      <c r="A43" s="7"/>
      <c r="B43" s="8" t="s">
        <v>9</v>
      </c>
      <c r="C43" s="22">
        <v>40</v>
      </c>
      <c r="D43" s="21"/>
      <c r="E43" s="21"/>
      <c r="F43" s="21"/>
      <c r="G43" s="27">
        <f t="shared" si="5"/>
        <v>40</v>
      </c>
      <c r="H43" s="6"/>
    </row>
    <row r="44" spans="1:8" s="1" customFormat="1" ht="16.5" customHeight="1" x14ac:dyDescent="0.3">
      <c r="A44" s="7"/>
      <c r="B44" s="13" t="s">
        <v>22</v>
      </c>
      <c r="C44" s="30">
        <f>C45+C46</f>
        <v>6</v>
      </c>
      <c r="D44" s="30"/>
      <c r="E44" s="30"/>
      <c r="F44" s="30"/>
      <c r="G44" s="27">
        <f t="shared" si="5"/>
        <v>6</v>
      </c>
      <c r="H44" s="6"/>
    </row>
    <row r="45" spans="1:8" s="1" customFormat="1" ht="18.75" hidden="1" x14ac:dyDescent="0.3">
      <c r="A45" s="7"/>
      <c r="B45" s="14" t="s">
        <v>8</v>
      </c>
      <c r="C45" s="22">
        <v>0</v>
      </c>
      <c r="D45" s="21"/>
      <c r="E45" s="21"/>
      <c r="F45" s="21"/>
      <c r="G45" s="27">
        <f t="shared" si="5"/>
        <v>0</v>
      </c>
      <c r="H45" s="6"/>
    </row>
    <row r="46" spans="1:8" s="1" customFormat="1" ht="18.75" x14ac:dyDescent="0.3">
      <c r="A46" s="7"/>
      <c r="B46" s="8" t="s">
        <v>9</v>
      </c>
      <c r="C46" s="22">
        <v>6</v>
      </c>
      <c r="D46" s="21"/>
      <c r="E46" s="21"/>
      <c r="F46" s="21"/>
      <c r="G46" s="27">
        <f t="shared" si="5"/>
        <v>6</v>
      </c>
      <c r="H46" s="6"/>
    </row>
    <row r="47" spans="1:8" s="1" customFormat="1" ht="18.75" x14ac:dyDescent="0.3">
      <c r="A47" s="7"/>
      <c r="B47" s="13" t="s">
        <v>23</v>
      </c>
      <c r="C47" s="30">
        <f>C48</f>
        <v>145</v>
      </c>
      <c r="D47" s="30">
        <f t="shared" ref="D47:G47" si="17">D48</f>
        <v>0</v>
      </c>
      <c r="E47" s="30">
        <f t="shared" si="17"/>
        <v>0</v>
      </c>
      <c r="F47" s="30">
        <f t="shared" si="17"/>
        <v>0</v>
      </c>
      <c r="G47" s="28">
        <f t="shared" si="17"/>
        <v>145</v>
      </c>
      <c r="H47" s="6"/>
    </row>
    <row r="48" spans="1:8" s="1" customFormat="1" ht="18.75" x14ac:dyDescent="0.3">
      <c r="A48" s="7"/>
      <c r="B48" s="8" t="s">
        <v>9</v>
      </c>
      <c r="C48" s="22">
        <v>145</v>
      </c>
      <c r="D48" s="21"/>
      <c r="E48" s="21"/>
      <c r="F48" s="21"/>
      <c r="G48" s="27">
        <v>145</v>
      </c>
      <c r="H48" s="6"/>
    </row>
    <row r="49" spans="1:8" s="1" customFormat="1" ht="18.75" x14ac:dyDescent="0.3">
      <c r="A49" s="7"/>
      <c r="B49" s="13" t="s">
        <v>24</v>
      </c>
      <c r="C49" s="30">
        <f>C50+C51+C52</f>
        <v>273</v>
      </c>
      <c r="D49" s="30">
        <f t="shared" ref="D49" si="18">D50+D51+D52</f>
        <v>0</v>
      </c>
      <c r="E49" s="30"/>
      <c r="F49" s="30"/>
      <c r="G49" s="29">
        <f t="shared" si="5"/>
        <v>273</v>
      </c>
      <c r="H49" s="6"/>
    </row>
    <row r="50" spans="1:8" s="1" customFormat="1" ht="18.75" hidden="1" x14ac:dyDescent="0.3">
      <c r="A50" s="7"/>
      <c r="B50" s="8" t="s">
        <v>8</v>
      </c>
      <c r="C50" s="22">
        <v>0</v>
      </c>
      <c r="D50" s="21"/>
      <c r="E50" s="21"/>
      <c r="F50" s="21"/>
      <c r="G50" s="27">
        <f t="shared" si="5"/>
        <v>0</v>
      </c>
      <c r="H50" s="6"/>
    </row>
    <row r="51" spans="1:8" s="1" customFormat="1" ht="18.75" x14ac:dyDescent="0.3">
      <c r="A51" s="7"/>
      <c r="B51" s="8" t="s">
        <v>9</v>
      </c>
      <c r="C51" s="22">
        <v>253</v>
      </c>
      <c r="D51" s="21"/>
      <c r="E51" s="21"/>
      <c r="F51" s="21"/>
      <c r="G51" s="27">
        <f t="shared" si="5"/>
        <v>253</v>
      </c>
      <c r="H51" s="6"/>
    </row>
    <row r="52" spans="1:8" s="1" customFormat="1" ht="18.75" x14ac:dyDescent="0.3">
      <c r="A52" s="7"/>
      <c r="B52" s="8" t="s">
        <v>31</v>
      </c>
      <c r="C52" s="22">
        <v>20</v>
      </c>
      <c r="D52" s="21"/>
      <c r="E52" s="21"/>
      <c r="F52" s="21"/>
      <c r="G52" s="27">
        <f t="shared" si="5"/>
        <v>20</v>
      </c>
      <c r="H52" s="6"/>
    </row>
    <row r="53" spans="1:8" s="1" customFormat="1" ht="18.75" x14ac:dyDescent="0.3">
      <c r="A53" s="7"/>
      <c r="B53" s="13" t="s">
        <v>25</v>
      </c>
      <c r="C53" s="30">
        <f>+C54+C55</f>
        <v>511</v>
      </c>
      <c r="D53" s="30"/>
      <c r="E53" s="30"/>
      <c r="F53" s="30"/>
      <c r="G53" s="29">
        <f t="shared" si="5"/>
        <v>511</v>
      </c>
      <c r="H53" s="6"/>
    </row>
    <row r="54" spans="1:8" s="1" customFormat="1" ht="18.75" x14ac:dyDescent="0.3">
      <c r="A54" s="7"/>
      <c r="B54" s="8" t="s">
        <v>8</v>
      </c>
      <c r="C54" s="22">
        <v>355</v>
      </c>
      <c r="D54" s="21"/>
      <c r="E54" s="21"/>
      <c r="F54" s="21"/>
      <c r="G54" s="27">
        <f t="shared" si="5"/>
        <v>355</v>
      </c>
      <c r="H54" s="6"/>
    </row>
    <row r="55" spans="1:8" s="1" customFormat="1" ht="17.25" customHeight="1" x14ac:dyDescent="0.3">
      <c r="A55" s="7"/>
      <c r="B55" s="8" t="s">
        <v>9</v>
      </c>
      <c r="C55" s="22">
        <v>156</v>
      </c>
      <c r="D55" s="21"/>
      <c r="E55" s="21"/>
      <c r="F55" s="21"/>
      <c r="G55" s="27">
        <f t="shared" si="5"/>
        <v>156</v>
      </c>
      <c r="H55" s="6"/>
    </row>
    <row r="56" spans="1:8" s="1" customFormat="1" ht="18.75" hidden="1" x14ac:dyDescent="0.3">
      <c r="A56" s="7"/>
      <c r="B56" s="8" t="s">
        <v>31</v>
      </c>
      <c r="C56" s="22" t="e">
        <f ca="1">D56+G56+#REF!+#REF!</f>
        <v>#REF!</v>
      </c>
      <c r="D56" s="21"/>
      <c r="E56" s="21"/>
      <c r="F56" s="21"/>
      <c r="G56" s="27">
        <f t="shared" ca="1" si="5"/>
        <v>3160</v>
      </c>
      <c r="H56" s="6"/>
    </row>
    <row r="57" spans="1:8" s="1" customFormat="1" ht="18.75" x14ac:dyDescent="0.3">
      <c r="A57" s="7"/>
      <c r="B57" s="13" t="s">
        <v>26</v>
      </c>
      <c r="C57" s="30">
        <f>C58+C59</f>
        <v>60</v>
      </c>
      <c r="D57" s="30">
        <f t="shared" ref="D57:G57" si="19">D58+D59</f>
        <v>0</v>
      </c>
      <c r="E57" s="30">
        <f t="shared" si="19"/>
        <v>0</v>
      </c>
      <c r="F57" s="30">
        <f t="shared" si="19"/>
        <v>0</v>
      </c>
      <c r="G57" s="28">
        <f t="shared" si="19"/>
        <v>60</v>
      </c>
      <c r="H57" s="6"/>
    </row>
    <row r="58" spans="1:8" s="1" customFormat="1" ht="18.75" x14ac:dyDescent="0.3">
      <c r="A58" s="7"/>
      <c r="B58" s="8" t="s">
        <v>8</v>
      </c>
      <c r="C58" s="22">
        <v>30</v>
      </c>
      <c r="D58" s="21"/>
      <c r="E58" s="21"/>
      <c r="F58" s="21"/>
      <c r="G58" s="27">
        <f t="shared" si="5"/>
        <v>30</v>
      </c>
      <c r="H58" s="6"/>
    </row>
    <row r="59" spans="1:8" s="1" customFormat="1" ht="21.75" customHeight="1" x14ac:dyDescent="0.3">
      <c r="A59" s="7"/>
      <c r="B59" s="8" t="s">
        <v>9</v>
      </c>
      <c r="C59" s="22">
        <v>30</v>
      </c>
      <c r="D59" s="21"/>
      <c r="E59" s="21"/>
      <c r="F59" s="21"/>
      <c r="G59" s="27">
        <v>30</v>
      </c>
      <c r="H59" s="6"/>
    </row>
    <row r="60" spans="1:8" s="1" customFormat="1" ht="16.5" customHeight="1" x14ac:dyDescent="0.3">
      <c r="A60" s="7"/>
      <c r="B60" s="13" t="s">
        <v>27</v>
      </c>
      <c r="C60" s="30">
        <f>C61+C62</f>
        <v>420</v>
      </c>
      <c r="D60" s="30"/>
      <c r="E60" s="30"/>
      <c r="F60" s="30"/>
      <c r="G60" s="28">
        <f t="shared" ref="G60" si="20">G61+G62</f>
        <v>420</v>
      </c>
      <c r="H60" s="6"/>
    </row>
    <row r="61" spans="1:8" s="1" customFormat="1" ht="18.75" x14ac:dyDescent="0.3">
      <c r="A61" s="7"/>
      <c r="B61" s="8" t="s">
        <v>8</v>
      </c>
      <c r="C61" s="22">
        <v>180</v>
      </c>
      <c r="D61" s="21"/>
      <c r="E61" s="21"/>
      <c r="F61" s="21"/>
      <c r="G61" s="27">
        <f t="shared" si="5"/>
        <v>180</v>
      </c>
      <c r="H61" s="6"/>
    </row>
    <row r="62" spans="1:8" s="1" customFormat="1" ht="18.75" x14ac:dyDescent="0.3">
      <c r="A62" s="7"/>
      <c r="B62" s="8" t="s">
        <v>9</v>
      </c>
      <c r="C62" s="22">
        <v>240</v>
      </c>
      <c r="D62" s="21"/>
      <c r="E62" s="21"/>
      <c r="F62" s="21"/>
      <c r="G62" s="27">
        <f t="shared" si="5"/>
        <v>240</v>
      </c>
      <c r="H62" s="6"/>
    </row>
    <row r="63" spans="1:8" s="1" customFormat="1" ht="18.75" x14ac:dyDescent="0.3">
      <c r="A63" s="7"/>
      <c r="B63" s="13" t="s">
        <v>28</v>
      </c>
      <c r="C63" s="30">
        <f>C64</f>
        <v>20</v>
      </c>
      <c r="D63" s="30"/>
      <c r="E63" s="30"/>
      <c r="F63" s="30"/>
      <c r="G63" s="27">
        <f t="shared" si="5"/>
        <v>20</v>
      </c>
      <c r="H63" s="6"/>
    </row>
    <row r="64" spans="1:8" s="1" customFormat="1" ht="18.75" x14ac:dyDescent="0.3">
      <c r="A64" s="7"/>
      <c r="B64" s="8" t="s">
        <v>9</v>
      </c>
      <c r="C64" s="22">
        <v>20</v>
      </c>
      <c r="D64" s="21"/>
      <c r="E64" s="21"/>
      <c r="F64" s="21"/>
      <c r="G64" s="27">
        <f t="shared" si="5"/>
        <v>20</v>
      </c>
      <c r="H64" s="6"/>
    </row>
    <row r="65" spans="1:12" s="1" customFormat="1" ht="18.75" x14ac:dyDescent="0.3">
      <c r="A65" s="7"/>
      <c r="B65" s="13" t="s">
        <v>29</v>
      </c>
      <c r="C65" s="30">
        <f>C66</f>
        <v>300</v>
      </c>
      <c r="D65" s="30"/>
      <c r="E65" s="30"/>
      <c r="F65" s="30"/>
      <c r="G65" s="27">
        <f t="shared" si="5"/>
        <v>300</v>
      </c>
      <c r="H65" s="6"/>
    </row>
    <row r="66" spans="1:12" s="1" customFormat="1" ht="18.75" x14ac:dyDescent="0.3">
      <c r="A66" s="7"/>
      <c r="B66" s="8" t="s">
        <v>9</v>
      </c>
      <c r="C66" s="22">
        <v>300</v>
      </c>
      <c r="D66" s="21"/>
      <c r="E66" s="21"/>
      <c r="F66" s="21"/>
      <c r="G66" s="27">
        <f t="shared" si="5"/>
        <v>300</v>
      </c>
      <c r="H66" s="6"/>
    </row>
    <row r="67" spans="1:12" s="1" customFormat="1" ht="18.75" x14ac:dyDescent="0.3">
      <c r="A67" s="7">
        <v>2</v>
      </c>
      <c r="B67" s="43" t="s">
        <v>51</v>
      </c>
      <c r="C67" s="42">
        <f>C68</f>
        <v>0</v>
      </c>
      <c r="D67" s="42">
        <f t="shared" ref="D67:G67" si="21">D68</f>
        <v>0</v>
      </c>
      <c r="E67" s="42">
        <f t="shared" si="21"/>
        <v>9200</v>
      </c>
      <c r="F67" s="42">
        <f t="shared" si="21"/>
        <v>2157</v>
      </c>
      <c r="G67" s="51">
        <f t="shared" si="21"/>
        <v>11357</v>
      </c>
      <c r="H67" s="6"/>
    </row>
    <row r="68" spans="1:12" s="1" customFormat="1" ht="18.75" x14ac:dyDescent="0.3">
      <c r="A68" s="7"/>
      <c r="B68" s="43" t="s">
        <v>45</v>
      </c>
      <c r="C68" s="42">
        <v>0</v>
      </c>
      <c r="D68" s="44">
        <v>0</v>
      </c>
      <c r="E68" s="43">
        <f>+E74+E75+E76</f>
        <v>9200</v>
      </c>
      <c r="F68" s="43">
        <f t="shared" ref="F68:G68" si="22">+F74+F75+F76</f>
        <v>2157</v>
      </c>
      <c r="G68" s="49">
        <f t="shared" si="22"/>
        <v>11357</v>
      </c>
      <c r="H68" s="6"/>
    </row>
    <row r="69" spans="1:12" s="1" customFormat="1" ht="18.75" x14ac:dyDescent="0.3">
      <c r="A69" s="7"/>
      <c r="B69" s="43" t="s">
        <v>7</v>
      </c>
      <c r="C69" s="22">
        <f>+C70+C71</f>
        <v>0</v>
      </c>
      <c r="D69" s="22">
        <f t="shared" ref="D69" si="23">+D70+D71</f>
        <v>0</v>
      </c>
      <c r="E69" s="22">
        <f>+E70+E71+E72</f>
        <v>9200</v>
      </c>
      <c r="F69" s="22">
        <f t="shared" ref="F69:G69" si="24">+F70+F71+F72</f>
        <v>2157</v>
      </c>
      <c r="G69" s="22">
        <f t="shared" si="24"/>
        <v>11357</v>
      </c>
      <c r="H69" s="6"/>
    </row>
    <row r="70" spans="1:12" s="1" customFormat="1" ht="18.75" x14ac:dyDescent="0.3">
      <c r="A70" s="7"/>
      <c r="B70" s="14" t="s">
        <v>48</v>
      </c>
      <c r="C70" s="22">
        <v>0</v>
      </c>
      <c r="D70" s="21">
        <v>0</v>
      </c>
      <c r="E70" s="21">
        <v>1900</v>
      </c>
      <c r="F70" s="21">
        <v>500</v>
      </c>
      <c r="G70" s="50">
        <f>+F70+E70</f>
        <v>2400</v>
      </c>
      <c r="H70" s="6"/>
    </row>
    <row r="71" spans="1:12" s="1" customFormat="1" ht="18.75" x14ac:dyDescent="0.3">
      <c r="A71" s="7"/>
      <c r="B71" s="14" t="s">
        <v>49</v>
      </c>
      <c r="C71" s="22">
        <v>0</v>
      </c>
      <c r="D71" s="21">
        <v>0</v>
      </c>
      <c r="E71" s="21">
        <v>5825</v>
      </c>
      <c r="F71" s="21">
        <v>1657</v>
      </c>
      <c r="G71" s="50">
        <f>+F71+E71</f>
        <v>7482</v>
      </c>
      <c r="H71" s="6"/>
      <c r="J71" s="41"/>
    </row>
    <row r="72" spans="1:12" s="1" customFormat="1" ht="18.75" x14ac:dyDescent="0.3">
      <c r="A72" s="7"/>
      <c r="B72" s="14" t="s">
        <v>53</v>
      </c>
      <c r="C72" s="22">
        <v>0</v>
      </c>
      <c r="D72" s="21">
        <v>0</v>
      </c>
      <c r="E72" s="21">
        <v>1475</v>
      </c>
      <c r="F72" s="21">
        <v>0</v>
      </c>
      <c r="G72" s="50">
        <v>1475</v>
      </c>
      <c r="H72" s="6"/>
      <c r="J72" s="41"/>
    </row>
    <row r="73" spans="1:12" s="1" customFormat="1" ht="18.75" x14ac:dyDescent="0.3">
      <c r="A73" s="7"/>
      <c r="B73" s="43" t="s">
        <v>50</v>
      </c>
      <c r="C73" s="42">
        <f>+C74+C75+C76</f>
        <v>0</v>
      </c>
      <c r="D73" s="42">
        <f t="shared" ref="D73:G73" si="25">+D74+D75+D76</f>
        <v>0</v>
      </c>
      <c r="E73" s="42">
        <f t="shared" si="25"/>
        <v>9200</v>
      </c>
      <c r="F73" s="42">
        <f t="shared" si="25"/>
        <v>2157</v>
      </c>
      <c r="G73" s="51">
        <f t="shared" si="25"/>
        <v>11357</v>
      </c>
      <c r="H73" s="6"/>
      <c r="J73" s="41"/>
    </row>
    <row r="74" spans="1:12" s="1" customFormat="1" ht="18.75" x14ac:dyDescent="0.3">
      <c r="A74" s="7"/>
      <c r="B74" s="8" t="s">
        <v>8</v>
      </c>
      <c r="C74" s="22">
        <v>0</v>
      </c>
      <c r="D74" s="21">
        <v>0</v>
      </c>
      <c r="E74" s="21">
        <v>3975</v>
      </c>
      <c r="F74" s="21">
        <v>1049</v>
      </c>
      <c r="G74" s="27">
        <f>+F74+E74+D74</f>
        <v>5024</v>
      </c>
      <c r="H74" s="6"/>
      <c r="J74" s="41"/>
    </row>
    <row r="75" spans="1:12" s="1" customFormat="1" ht="18.75" x14ac:dyDescent="0.3">
      <c r="A75" s="7"/>
      <c r="B75" s="8" t="s">
        <v>9</v>
      </c>
      <c r="C75" s="22">
        <v>0</v>
      </c>
      <c r="D75" s="21">
        <v>0</v>
      </c>
      <c r="E75" s="21">
        <v>2587</v>
      </c>
      <c r="F75" s="21">
        <v>1108</v>
      </c>
      <c r="G75" s="27">
        <f t="shared" ref="G75" si="26">+F75+E75</f>
        <v>3695</v>
      </c>
      <c r="H75" s="6"/>
      <c r="J75" s="41"/>
    </row>
    <row r="76" spans="1:12" s="1" customFormat="1" ht="18.75" x14ac:dyDescent="0.3">
      <c r="A76" s="7"/>
      <c r="B76" s="8" t="s">
        <v>46</v>
      </c>
      <c r="C76" s="22">
        <v>0</v>
      </c>
      <c r="D76" s="21">
        <v>0</v>
      </c>
      <c r="E76" s="21">
        <v>2638</v>
      </c>
      <c r="F76" s="21">
        <v>0</v>
      </c>
      <c r="G76" s="27">
        <f t="shared" ref="G76" si="27">+F76+E76</f>
        <v>2638</v>
      </c>
      <c r="H76" s="6"/>
    </row>
    <row r="77" spans="1:12" s="1" customFormat="1" ht="18.75" x14ac:dyDescent="0.3">
      <c r="A77" s="15"/>
      <c r="B77" s="13" t="s">
        <v>32</v>
      </c>
      <c r="C77" s="30">
        <f>+C78+C79+C80</f>
        <v>4047</v>
      </c>
      <c r="D77" s="30">
        <f t="shared" ref="D77:G77" si="28">+D78+D79+D80</f>
        <v>0</v>
      </c>
      <c r="E77" s="30">
        <f t="shared" si="28"/>
        <v>9200</v>
      </c>
      <c r="F77" s="30">
        <f t="shared" si="28"/>
        <v>2157</v>
      </c>
      <c r="G77" s="30">
        <f t="shared" si="28"/>
        <v>15404</v>
      </c>
      <c r="H77" s="5"/>
      <c r="I77" s="5"/>
      <c r="J77" s="5"/>
      <c r="K77" s="5"/>
      <c r="L77" s="5"/>
    </row>
    <row r="78" spans="1:12" s="1" customFormat="1" ht="18.75" x14ac:dyDescent="0.3">
      <c r="A78" s="15"/>
      <c r="B78" s="8" t="s">
        <v>30</v>
      </c>
      <c r="C78" s="22">
        <f>C81</f>
        <v>4047</v>
      </c>
      <c r="D78" s="22">
        <f>D9</f>
        <v>0</v>
      </c>
      <c r="E78" s="22">
        <v>1900</v>
      </c>
      <c r="F78" s="22">
        <v>500</v>
      </c>
      <c r="G78" s="31">
        <f>+C78+E78+F78</f>
        <v>6447</v>
      </c>
      <c r="H78" s="6"/>
      <c r="I78" s="41"/>
      <c r="J78" s="41"/>
    </row>
    <row r="79" spans="1:12" s="1" customFormat="1" ht="18.75" x14ac:dyDescent="0.3">
      <c r="A79" s="15"/>
      <c r="B79" s="8" t="s">
        <v>47</v>
      </c>
      <c r="C79" s="22">
        <v>0</v>
      </c>
      <c r="D79" s="22">
        <v>0</v>
      </c>
      <c r="E79" s="22">
        <v>5825</v>
      </c>
      <c r="F79" s="22">
        <v>1657</v>
      </c>
      <c r="G79" s="31">
        <f>+F79+E79</f>
        <v>7482</v>
      </c>
      <c r="H79" s="6"/>
      <c r="J79" s="41"/>
    </row>
    <row r="80" spans="1:12" s="1" customFormat="1" ht="18.75" x14ac:dyDescent="0.3">
      <c r="A80" s="15"/>
      <c r="B80" s="8" t="s">
        <v>53</v>
      </c>
      <c r="C80" s="22">
        <v>0</v>
      </c>
      <c r="D80" s="22">
        <v>0</v>
      </c>
      <c r="E80" s="22">
        <v>1475</v>
      </c>
      <c r="F80" s="22">
        <v>0</v>
      </c>
      <c r="G80" s="31">
        <v>1475</v>
      </c>
      <c r="H80" s="6"/>
    </row>
    <row r="81" spans="1:8" s="1" customFormat="1" ht="18.75" x14ac:dyDescent="0.3">
      <c r="A81" s="15"/>
      <c r="B81" s="13" t="s">
        <v>33</v>
      </c>
      <c r="C81" s="30">
        <f>+C82+C83+C84+C85</f>
        <v>4047</v>
      </c>
      <c r="D81" s="30">
        <f t="shared" ref="D81:G81" si="29">+D82+D83+D84+D85</f>
        <v>0</v>
      </c>
      <c r="E81" s="30">
        <f t="shared" si="29"/>
        <v>9200</v>
      </c>
      <c r="F81" s="30">
        <f t="shared" si="29"/>
        <v>2157</v>
      </c>
      <c r="G81" s="30">
        <f t="shared" si="29"/>
        <v>15404</v>
      </c>
      <c r="H81" s="6"/>
    </row>
    <row r="82" spans="1:8" s="1" customFormat="1" ht="18.75" x14ac:dyDescent="0.3">
      <c r="A82" s="15"/>
      <c r="B82" s="8" t="s">
        <v>8</v>
      </c>
      <c r="C82" s="22">
        <f>C10</f>
        <v>1215</v>
      </c>
      <c r="D82" s="22">
        <f>D10</f>
        <v>0</v>
      </c>
      <c r="E82" s="21">
        <v>3975</v>
      </c>
      <c r="F82" s="21">
        <v>1049</v>
      </c>
      <c r="G82" s="31">
        <f>+F82+E82+D82+C82</f>
        <v>6239</v>
      </c>
      <c r="H82" s="6"/>
    </row>
    <row r="83" spans="1:8" s="1" customFormat="1" ht="18.75" x14ac:dyDescent="0.3">
      <c r="A83" s="15"/>
      <c r="B83" s="8" t="s">
        <v>9</v>
      </c>
      <c r="C83" s="22">
        <f>C11</f>
        <v>2807</v>
      </c>
      <c r="D83" s="22">
        <f>D11</f>
        <v>0</v>
      </c>
      <c r="E83" s="21">
        <v>2587</v>
      </c>
      <c r="F83" s="21">
        <v>1108</v>
      </c>
      <c r="G83" s="31">
        <f t="shared" ref="G83:G85" si="30">+F83+E83+D83+C83</f>
        <v>6502</v>
      </c>
      <c r="H83" s="6"/>
    </row>
    <row r="84" spans="1:8" s="1" customFormat="1" ht="18.75" x14ac:dyDescent="0.3">
      <c r="A84" s="15"/>
      <c r="B84" s="8" t="s">
        <v>35</v>
      </c>
      <c r="C84" s="22">
        <f>C13</f>
        <v>5</v>
      </c>
      <c r="D84" s="22">
        <v>0</v>
      </c>
      <c r="E84" s="21">
        <v>0</v>
      </c>
      <c r="F84" s="21">
        <v>0</v>
      </c>
      <c r="G84" s="31">
        <f t="shared" si="30"/>
        <v>5</v>
      </c>
      <c r="H84" s="6"/>
    </row>
    <row r="85" spans="1:8" s="1" customFormat="1" ht="19.5" thickBot="1" x14ac:dyDescent="0.35">
      <c r="A85" s="16"/>
      <c r="B85" s="17" t="s">
        <v>31</v>
      </c>
      <c r="C85" s="24">
        <f>C14</f>
        <v>20</v>
      </c>
      <c r="D85" s="24"/>
      <c r="E85" s="40">
        <v>2638</v>
      </c>
      <c r="F85" s="24">
        <v>0</v>
      </c>
      <c r="G85" s="52">
        <f t="shared" si="30"/>
        <v>2658</v>
      </c>
      <c r="H85" s="6"/>
    </row>
    <row r="86" spans="1:8" x14ac:dyDescent="0.25">
      <c r="A86" s="2"/>
      <c r="B86" s="3"/>
      <c r="C86" s="18"/>
    </row>
    <row r="87" spans="1:8" x14ac:dyDescent="0.25">
      <c r="B87" s="4"/>
      <c r="C87" s="18"/>
    </row>
    <row r="90" spans="1:8" x14ac:dyDescent="0.25">
      <c r="D90" s="5"/>
      <c r="E90" s="5"/>
      <c r="F90" s="5"/>
    </row>
  </sheetData>
  <mergeCells count="2">
    <mergeCell ref="A1:B1"/>
    <mergeCell ref="A6:C6"/>
  </mergeCells>
  <pageMargins left="0" right="0.11811023622047245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anexa BUGE  MAI extrab 2024</vt:lpstr>
      <vt:lpstr>'anexa BUGE  MAI extrab 2024'!Zona_de_imprimat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2024-08-13T10:48:33Z</dcterms:modified>
</cp:coreProperties>
</file>