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2" i="140" l="1"/>
  <c r="F332" i="140"/>
  <c r="G409" i="140" l="1"/>
  <c r="D393" i="140"/>
  <c r="E393" i="140"/>
  <c r="E330" i="140" s="1"/>
  <c r="F393" i="140"/>
  <c r="F330" i="140" s="1"/>
  <c r="G393" i="140"/>
  <c r="G330" i="140" s="1"/>
  <c r="C393" i="140"/>
  <c r="C330" i="140"/>
  <c r="D330" i="140"/>
  <c r="G408" i="140" l="1"/>
  <c r="G461" i="140" l="1"/>
  <c r="G462" i="140"/>
  <c r="G463" i="140"/>
  <c r="E325" i="140"/>
  <c r="F325" i="140"/>
  <c r="D460" i="140"/>
  <c r="E460" i="140"/>
  <c r="F460" i="140"/>
  <c r="F7" i="140"/>
  <c r="G9" i="140"/>
  <c r="G10" i="140"/>
  <c r="G11" i="140"/>
  <c r="G12" i="140"/>
  <c r="G13" i="140"/>
  <c r="G14" i="140"/>
  <c r="G15" i="140"/>
  <c r="G16" i="140"/>
  <c r="G17" i="140"/>
  <c r="G18" i="140"/>
  <c r="G19" i="140"/>
  <c r="G20" i="140"/>
  <c r="G21" i="140"/>
  <c r="G22" i="140"/>
  <c r="G23" i="140"/>
  <c r="G24" i="140"/>
  <c r="G25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39" i="140"/>
  <c r="G40" i="140"/>
  <c r="G41" i="140"/>
  <c r="G42" i="140"/>
  <c r="G43" i="140"/>
  <c r="G44" i="140"/>
  <c r="G8" i="140"/>
  <c r="F324" i="140" l="1"/>
  <c r="G460" i="140"/>
  <c r="D83" i="140"/>
  <c r="E83" i="140"/>
  <c r="C83" i="140"/>
  <c r="D98" i="140"/>
  <c r="E98" i="140"/>
  <c r="F45" i="140" l="1"/>
  <c r="D456" i="140"/>
  <c r="E456" i="140"/>
  <c r="G456" i="140"/>
  <c r="C456" i="140"/>
  <c r="G459" i="140"/>
  <c r="D333" i="140" l="1"/>
  <c r="E333" i="140"/>
  <c r="D471" i="140"/>
  <c r="E471" i="140"/>
  <c r="C471" i="140"/>
  <c r="C333" i="140"/>
  <c r="G356" i="140"/>
  <c r="D332" i="140" l="1"/>
  <c r="D544" i="140"/>
  <c r="E544" i="140"/>
  <c r="C544" i="140"/>
  <c r="G364" i="140" l="1"/>
  <c r="G365" i="140" l="1"/>
  <c r="D7" i="140" l="1"/>
  <c r="E7" i="140"/>
  <c r="D79" i="140" l="1"/>
  <c r="E79" i="140"/>
  <c r="C79" i="140"/>
  <c r="D176" i="140"/>
  <c r="E176" i="140"/>
  <c r="C176" i="140"/>
  <c r="G179" i="140"/>
  <c r="D172" i="140" l="1"/>
  <c r="E172" i="140"/>
  <c r="G370" i="140"/>
  <c r="D326" i="140" l="1"/>
  <c r="E326" i="140"/>
  <c r="D55" i="140"/>
  <c r="E55" i="140"/>
  <c r="C55" i="140"/>
  <c r="D374" i="140" l="1"/>
  <c r="E374" i="140"/>
  <c r="C374" i="140"/>
  <c r="E324" i="140" l="1"/>
  <c r="D200" i="140"/>
  <c r="E200" i="140"/>
  <c r="G375" i="140"/>
  <c r="G374" i="140" s="1"/>
  <c r="D308" i="140" l="1"/>
  <c r="D59" i="140" l="1"/>
  <c r="E59" i="140"/>
  <c r="C59" i="140"/>
  <c r="G62" i="140"/>
  <c r="G55" i="140" s="1"/>
  <c r="D125" i="140"/>
  <c r="E125" i="140"/>
  <c r="C130" i="140"/>
  <c r="G70" i="140" l="1"/>
  <c r="D76" i="140"/>
  <c r="E76" i="140"/>
  <c r="D93" i="140"/>
  <c r="E93" i="140"/>
  <c r="D88" i="140"/>
  <c r="E88" i="140"/>
  <c r="D433" i="140"/>
  <c r="E433" i="140"/>
  <c r="C433" i="140"/>
  <c r="G444" i="140"/>
  <c r="D130" i="140"/>
  <c r="E130" i="140"/>
  <c r="D141" i="140"/>
  <c r="E141" i="140"/>
  <c r="D121" i="140"/>
  <c r="E121" i="140"/>
  <c r="D103" i="140"/>
  <c r="E103" i="140"/>
  <c r="D156" i="140"/>
  <c r="E156" i="140"/>
  <c r="D146" i="140"/>
  <c r="E146" i="140"/>
  <c r="D136" i="140"/>
  <c r="E136" i="140"/>
  <c r="D84" i="140"/>
  <c r="E84" i="140"/>
  <c r="D106" i="140"/>
  <c r="E106" i="140"/>
  <c r="D151" i="140"/>
  <c r="E151" i="140"/>
  <c r="D167" i="140" l="1"/>
  <c r="E167" i="140"/>
  <c r="D111" i="140"/>
  <c r="E111" i="140"/>
  <c r="D197" i="140"/>
  <c r="E197" i="140"/>
  <c r="D191" i="140"/>
  <c r="E191" i="140"/>
  <c r="D162" i="140"/>
  <c r="E162" i="140"/>
  <c r="D328" i="140" l="1"/>
  <c r="E328" i="140"/>
  <c r="G328" i="140"/>
  <c r="C328" i="140"/>
  <c r="C68" i="140" l="1"/>
  <c r="D68" i="140"/>
  <c r="E68" i="140"/>
  <c r="D498" i="140" l="1"/>
  <c r="E498" i="140"/>
  <c r="D500" i="140"/>
  <c r="E500" i="140"/>
  <c r="D508" i="140"/>
  <c r="E508" i="140"/>
  <c r="D495" i="140"/>
  <c r="E495" i="140"/>
  <c r="D491" i="140"/>
  <c r="E491" i="140"/>
  <c r="D484" i="140"/>
  <c r="E484" i="140"/>
  <c r="D481" i="140"/>
  <c r="D466" i="140" s="1"/>
  <c r="E481" i="140"/>
  <c r="E467" i="140"/>
  <c r="D468" i="140"/>
  <c r="E468" i="140"/>
  <c r="D470" i="140"/>
  <c r="D453" i="140"/>
  <c r="E453" i="140"/>
  <c r="E452" i="140"/>
  <c r="D445" i="140"/>
  <c r="E445" i="140"/>
  <c r="D428" i="140"/>
  <c r="E428" i="140"/>
  <c r="D331" i="140"/>
  <c r="E331" i="140"/>
  <c r="D327" i="140"/>
  <c r="E327" i="140"/>
  <c r="D377" i="140"/>
  <c r="E377" i="140"/>
  <c r="D266" i="140"/>
  <c r="E266" i="140"/>
  <c r="D275" i="140"/>
  <c r="E275" i="140"/>
  <c r="D321" i="140"/>
  <c r="E321" i="140"/>
  <c r="D317" i="140"/>
  <c r="E317" i="140"/>
  <c r="D314" i="140"/>
  <c r="E314" i="140"/>
  <c r="D310" i="140"/>
  <c r="E310" i="140"/>
  <c r="D309" i="140"/>
  <c r="D276" i="140" s="1"/>
  <c r="E309" i="140"/>
  <c r="E308" i="140"/>
  <c r="D307" i="140"/>
  <c r="D306" i="140" s="1"/>
  <c r="E307" i="140"/>
  <c r="D302" i="140"/>
  <c r="E302" i="140"/>
  <c r="D292" i="140"/>
  <c r="E292" i="140"/>
  <c r="D295" i="140"/>
  <c r="E295" i="140"/>
  <c r="D298" i="140"/>
  <c r="E298" i="140"/>
  <c r="D287" i="140"/>
  <c r="E287" i="140"/>
  <c r="D286" i="140"/>
  <c r="E286" i="140"/>
  <c r="D284" i="140"/>
  <c r="E284" i="140"/>
  <c r="D285" i="140"/>
  <c r="D274" i="140" s="1"/>
  <c r="E285" i="140"/>
  <c r="D283" i="140"/>
  <c r="E283" i="140"/>
  <c r="D277" i="140"/>
  <c r="E277" i="140"/>
  <c r="D247" i="140"/>
  <c r="E247" i="140"/>
  <c r="D241" i="140"/>
  <c r="E241" i="140"/>
  <c r="D223" i="140"/>
  <c r="E223" i="140"/>
  <c r="D217" i="140"/>
  <c r="E217" i="140"/>
  <c r="D214" i="140"/>
  <c r="D212" i="140" s="1"/>
  <c r="E214" i="140"/>
  <c r="D209" i="140"/>
  <c r="E209" i="140"/>
  <c r="D206" i="140"/>
  <c r="E206" i="140"/>
  <c r="D204" i="140"/>
  <c r="E204" i="140"/>
  <c r="D203" i="140"/>
  <c r="E203" i="140"/>
  <c r="D82" i="140"/>
  <c r="E82" i="140"/>
  <c r="D81" i="140"/>
  <c r="E81" i="140"/>
  <c r="D80" i="140"/>
  <c r="E80" i="140"/>
  <c r="D78" i="140"/>
  <c r="E78" i="140"/>
  <c r="D77" i="140"/>
  <c r="E77" i="140"/>
  <c r="D75" i="140"/>
  <c r="E75" i="140"/>
  <c r="D71" i="140"/>
  <c r="D66" i="140" s="1"/>
  <c r="E71" i="140"/>
  <c r="D67" i="140"/>
  <c r="E67" i="140"/>
  <c r="D53" i="140"/>
  <c r="E53" i="140"/>
  <c r="D46" i="140"/>
  <c r="E46" i="140"/>
  <c r="D516" i="140"/>
  <c r="D499" i="140" s="1"/>
  <c r="E516" i="140"/>
  <c r="D510" i="140"/>
  <c r="E510" i="140"/>
  <c r="D506" i="140"/>
  <c r="E506" i="140"/>
  <c r="D325" i="140" l="1"/>
  <c r="D329" i="140"/>
  <c r="E483" i="140"/>
  <c r="E202" i="140"/>
  <c r="E212" i="140"/>
  <c r="E222" i="140"/>
  <c r="E272" i="140"/>
  <c r="E465" i="140"/>
  <c r="E329" i="140"/>
  <c r="D272" i="140"/>
  <c r="E276" i="140"/>
  <c r="E432" i="140"/>
  <c r="E466" i="140"/>
  <c r="E52" i="140"/>
  <c r="E213" i="140"/>
  <c r="E274" i="140"/>
  <c r="E499" i="140"/>
  <c r="E74" i="140"/>
  <c r="E470" i="140"/>
  <c r="D497" i="140"/>
  <c r="D74" i="140"/>
  <c r="D483" i="140"/>
  <c r="D213" i="140"/>
  <c r="D202" i="140"/>
  <c r="E281" i="140"/>
  <c r="E273" i="140"/>
  <c r="E66" i="140"/>
  <c r="E464" i="140"/>
  <c r="D52" i="140"/>
  <c r="D467" i="140"/>
  <c r="D465" i="140"/>
  <c r="D273" i="140"/>
  <c r="D271" i="140" s="1"/>
  <c r="E306" i="140"/>
  <c r="D452" i="140"/>
  <c r="D432" i="140"/>
  <c r="D281" i="140"/>
  <c r="D222" i="140"/>
  <c r="D515" i="140"/>
  <c r="E515" i="140"/>
  <c r="D64" i="140"/>
  <c r="E64" i="140"/>
  <c r="D324" i="140" l="1"/>
  <c r="E45" i="140"/>
  <c r="E271" i="140"/>
  <c r="E497" i="140"/>
  <c r="D464" i="140"/>
  <c r="D45" i="140" l="1"/>
  <c r="D210" i="140"/>
  <c r="D208" i="140" s="1"/>
  <c r="E210" i="140"/>
  <c r="G47" i="140"/>
  <c r="G48" i="140"/>
  <c r="G49" i="140"/>
  <c r="G50" i="140"/>
  <c r="G51" i="140"/>
  <c r="G57" i="140"/>
  <c r="G58" i="140"/>
  <c r="G60" i="140"/>
  <c r="G61" i="140"/>
  <c r="G63" i="140"/>
  <c r="G65" i="140"/>
  <c r="G64" i="140" s="1"/>
  <c r="G69" i="140"/>
  <c r="G72" i="140"/>
  <c r="G73" i="140"/>
  <c r="G68" i="140" s="1"/>
  <c r="G85" i="140"/>
  <c r="G86" i="140"/>
  <c r="G87" i="140"/>
  <c r="G89" i="140"/>
  <c r="G90" i="140"/>
  <c r="G91" i="140"/>
  <c r="G92" i="140"/>
  <c r="G94" i="140"/>
  <c r="G95" i="140"/>
  <c r="G96" i="140"/>
  <c r="G97" i="140"/>
  <c r="G99" i="140"/>
  <c r="G100" i="140"/>
  <c r="G101" i="140"/>
  <c r="G102" i="140"/>
  <c r="G104" i="140"/>
  <c r="G105" i="140"/>
  <c r="G107" i="140"/>
  <c r="G108" i="140"/>
  <c r="G109" i="140"/>
  <c r="G110" i="140"/>
  <c r="G112" i="140"/>
  <c r="G113" i="140"/>
  <c r="G114" i="140"/>
  <c r="G115" i="140"/>
  <c r="G117" i="140"/>
  <c r="G118" i="140"/>
  <c r="G119" i="140"/>
  <c r="G120" i="140"/>
  <c r="G122" i="140"/>
  <c r="G123" i="140"/>
  <c r="G124" i="140"/>
  <c r="G126" i="140"/>
  <c r="G127" i="140"/>
  <c r="G128" i="140"/>
  <c r="G129" i="140"/>
  <c r="G131" i="140"/>
  <c r="G132" i="140"/>
  <c r="G133" i="140"/>
  <c r="G134" i="140"/>
  <c r="G135" i="140"/>
  <c r="G137" i="140"/>
  <c r="G138" i="140"/>
  <c r="G139" i="140"/>
  <c r="G140" i="140"/>
  <c r="G142" i="140"/>
  <c r="G143" i="140"/>
  <c r="G144" i="140"/>
  <c r="G145" i="140"/>
  <c r="G147" i="140"/>
  <c r="G148" i="140"/>
  <c r="G149" i="140"/>
  <c r="G150" i="140"/>
  <c r="G152" i="140"/>
  <c r="G153" i="140"/>
  <c r="G154" i="140"/>
  <c r="G155" i="140"/>
  <c r="G157" i="140"/>
  <c r="G158" i="140"/>
  <c r="G159" i="140"/>
  <c r="G160" i="140"/>
  <c r="G79" i="140" s="1"/>
  <c r="G161" i="140"/>
  <c r="G163" i="140"/>
  <c r="G164" i="140"/>
  <c r="G165" i="140"/>
  <c r="G166" i="140"/>
  <c r="G168" i="140"/>
  <c r="G169" i="140"/>
  <c r="G170" i="140"/>
  <c r="G171" i="140"/>
  <c r="G173" i="140"/>
  <c r="G174" i="140"/>
  <c r="G175" i="140"/>
  <c r="G177" i="140"/>
  <c r="G178" i="140"/>
  <c r="G180" i="140"/>
  <c r="G181" i="140"/>
  <c r="G186" i="140"/>
  <c r="G187" i="140"/>
  <c r="G189" i="140"/>
  <c r="G190" i="140"/>
  <c r="G192" i="140"/>
  <c r="G193" i="140"/>
  <c r="G195" i="140"/>
  <c r="G196" i="140"/>
  <c r="G198" i="140"/>
  <c r="G199" i="140"/>
  <c r="G201" i="140"/>
  <c r="G200" i="140" s="1"/>
  <c r="G205" i="140"/>
  <c r="G204" i="140" s="1"/>
  <c r="G207" i="140"/>
  <c r="G215" i="140"/>
  <c r="G216" i="140"/>
  <c r="G218" i="140"/>
  <c r="G219" i="140"/>
  <c r="G220" i="140"/>
  <c r="G221" i="140"/>
  <c r="G224" i="140"/>
  <c r="G225" i="140"/>
  <c r="G226" i="140"/>
  <c r="G227" i="140"/>
  <c r="G228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2" i="140"/>
  <c r="G243" i="140"/>
  <c r="G244" i="140"/>
  <c r="G245" i="140"/>
  <c r="G246" i="140"/>
  <c r="G248" i="140"/>
  <c r="G249" i="140"/>
  <c r="G250" i="140"/>
  <c r="G251" i="140"/>
  <c r="G252" i="140"/>
  <c r="G253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7" i="140"/>
  <c r="G268" i="140"/>
  <c r="G269" i="140"/>
  <c r="G270" i="140"/>
  <c r="G278" i="140"/>
  <c r="G279" i="140"/>
  <c r="G280" i="140"/>
  <c r="G282" i="140"/>
  <c r="G288" i="140"/>
  <c r="G289" i="140"/>
  <c r="G290" i="140"/>
  <c r="G285" i="140" s="1"/>
  <c r="G291" i="140"/>
  <c r="G293" i="140"/>
  <c r="G294" i="140"/>
  <c r="G296" i="140"/>
  <c r="G297" i="140"/>
  <c r="G299" i="140"/>
  <c r="G300" i="140"/>
  <c r="G301" i="140"/>
  <c r="G303" i="140"/>
  <c r="G304" i="140"/>
  <c r="G305" i="140"/>
  <c r="G311" i="140"/>
  <c r="G312" i="140"/>
  <c r="G313" i="140"/>
  <c r="G315" i="140"/>
  <c r="G316" i="140"/>
  <c r="G318" i="140"/>
  <c r="G319" i="140"/>
  <c r="G320" i="140"/>
  <c r="G322" i="140"/>
  <c r="G323" i="140"/>
  <c r="G334" i="140"/>
  <c r="G335" i="140"/>
  <c r="G336" i="140"/>
  <c r="G337" i="140"/>
  <c r="G338" i="140"/>
  <c r="G339" i="140"/>
  <c r="G340" i="140"/>
  <c r="G341" i="140"/>
  <c r="G342" i="140"/>
  <c r="G343" i="140"/>
  <c r="G344" i="140"/>
  <c r="G345" i="140"/>
  <c r="G346" i="140"/>
  <c r="G347" i="140"/>
  <c r="G348" i="140"/>
  <c r="G349" i="140"/>
  <c r="G350" i="140"/>
  <c r="G351" i="140"/>
  <c r="G352" i="140"/>
  <c r="G353" i="140"/>
  <c r="G354" i="140"/>
  <c r="G355" i="140"/>
  <c r="G357" i="140"/>
  <c r="G358" i="140"/>
  <c r="G359" i="140"/>
  <c r="G360" i="140"/>
  <c r="G361" i="140"/>
  <c r="G362" i="140"/>
  <c r="G363" i="140"/>
  <c r="G367" i="140"/>
  <c r="G368" i="140"/>
  <c r="G369" i="140"/>
  <c r="G371" i="140"/>
  <c r="G372" i="140"/>
  <c r="G373" i="140"/>
  <c r="G378" i="140"/>
  <c r="G379" i="140"/>
  <c r="G380" i="140"/>
  <c r="G381" i="140"/>
  <c r="G382" i="140"/>
  <c r="G383" i="140"/>
  <c r="G384" i="140"/>
  <c r="G385" i="140"/>
  <c r="G386" i="140"/>
  <c r="G387" i="140"/>
  <c r="G388" i="140"/>
  <c r="G389" i="140"/>
  <c r="G390" i="140"/>
  <c r="G391" i="140"/>
  <c r="G392" i="140"/>
  <c r="G395" i="140"/>
  <c r="G396" i="140"/>
  <c r="G397" i="140"/>
  <c r="G398" i="140"/>
  <c r="G399" i="140"/>
  <c r="G400" i="140"/>
  <c r="G401" i="140"/>
  <c r="G402" i="140"/>
  <c r="G403" i="140"/>
  <c r="G404" i="140"/>
  <c r="G405" i="140"/>
  <c r="G406" i="140"/>
  <c r="G407" i="140"/>
  <c r="G410" i="140"/>
  <c r="G411" i="140"/>
  <c r="G412" i="140"/>
  <c r="G413" i="140"/>
  <c r="G414" i="140"/>
  <c r="G415" i="140"/>
  <c r="G416" i="140"/>
  <c r="G417" i="140"/>
  <c r="G418" i="140"/>
  <c r="G419" i="140"/>
  <c r="G420" i="140"/>
  <c r="G421" i="140"/>
  <c r="G422" i="140"/>
  <c r="G423" i="140"/>
  <c r="G424" i="140"/>
  <c r="G425" i="140"/>
  <c r="G426" i="140"/>
  <c r="G427" i="140"/>
  <c r="G430" i="140"/>
  <c r="G431" i="140"/>
  <c r="G331" i="140" s="1"/>
  <c r="G434" i="140"/>
  <c r="G435" i="140"/>
  <c r="G436" i="140"/>
  <c r="G437" i="140"/>
  <c r="G438" i="140"/>
  <c r="G439" i="140"/>
  <c r="G440" i="140"/>
  <c r="G441" i="140"/>
  <c r="G442" i="140"/>
  <c r="G443" i="140"/>
  <c r="G446" i="140"/>
  <c r="G447" i="140"/>
  <c r="G448" i="140"/>
  <c r="G449" i="140"/>
  <c r="G450" i="140"/>
  <c r="G451" i="140"/>
  <c r="G454" i="140"/>
  <c r="G455" i="140"/>
  <c r="G457" i="140"/>
  <c r="G458" i="140"/>
  <c r="G469" i="140"/>
  <c r="G468" i="140" s="1"/>
  <c r="G472" i="140"/>
  <c r="G473" i="140"/>
  <c r="G475" i="140"/>
  <c r="G476" i="140"/>
  <c r="G477" i="140"/>
  <c r="G478" i="140"/>
  <c r="G479" i="140"/>
  <c r="G480" i="140"/>
  <c r="G482" i="140"/>
  <c r="G481" i="140" s="1"/>
  <c r="G466" i="140" s="1"/>
  <c r="G485" i="140"/>
  <c r="G486" i="140"/>
  <c r="G487" i="140"/>
  <c r="G488" i="140"/>
  <c r="G489" i="140"/>
  <c r="G490" i="140"/>
  <c r="G492" i="140"/>
  <c r="G493" i="140"/>
  <c r="G494" i="140"/>
  <c r="G496" i="140"/>
  <c r="G495" i="140" s="1"/>
  <c r="G501" i="140"/>
  <c r="G502" i="140"/>
  <c r="G503" i="140"/>
  <c r="G504" i="140"/>
  <c r="G505" i="140"/>
  <c r="G507" i="140"/>
  <c r="G509" i="140"/>
  <c r="G511" i="140"/>
  <c r="G498" i="140" s="1"/>
  <c r="G512" i="140"/>
  <c r="G513" i="140"/>
  <c r="G506" i="140" s="1"/>
  <c r="G514" i="140"/>
  <c r="G517" i="140"/>
  <c r="G518" i="140"/>
  <c r="G519" i="140"/>
  <c r="G520" i="140"/>
  <c r="G521" i="140"/>
  <c r="G522" i="140"/>
  <c r="G523" i="140"/>
  <c r="G524" i="140"/>
  <c r="G525" i="140"/>
  <c r="G526" i="140"/>
  <c r="G527" i="140"/>
  <c r="G528" i="140"/>
  <c r="G529" i="140"/>
  <c r="G530" i="140"/>
  <c r="G531" i="140"/>
  <c r="G532" i="140"/>
  <c r="G533" i="140"/>
  <c r="G534" i="140"/>
  <c r="G535" i="140"/>
  <c r="G536" i="140"/>
  <c r="G537" i="140"/>
  <c r="G538" i="140"/>
  <c r="G539" i="140"/>
  <c r="G540" i="140"/>
  <c r="G541" i="140"/>
  <c r="G542" i="140"/>
  <c r="G543" i="140"/>
  <c r="G546" i="140"/>
  <c r="G547" i="140"/>
  <c r="G548" i="140"/>
  <c r="G549" i="140"/>
  <c r="G551" i="140"/>
  <c r="G552" i="140"/>
  <c r="G553" i="140"/>
  <c r="G554" i="140"/>
  <c r="G555" i="140"/>
  <c r="G556" i="140"/>
  <c r="G557" i="140"/>
  <c r="G98" i="140" l="1"/>
  <c r="G83" i="140"/>
  <c r="G471" i="140"/>
  <c r="G333" i="140"/>
  <c r="G176" i="140"/>
  <c r="G172" i="140"/>
  <c r="G326" i="140"/>
  <c r="G197" i="140"/>
  <c r="G81" i="140" s="1"/>
  <c r="G491" i="140"/>
  <c r="G467" i="140" s="1"/>
  <c r="G516" i="140"/>
  <c r="G499" i="140" s="1"/>
  <c r="G156" i="140"/>
  <c r="G146" i="140"/>
  <c r="G141" i="140"/>
  <c r="G484" i="140"/>
  <c r="G433" i="140"/>
  <c r="G500" i="140"/>
  <c r="G59" i="140"/>
  <c r="G125" i="140"/>
  <c r="G54" i="140"/>
  <c r="G76" i="140"/>
  <c r="G136" i="140"/>
  <c r="G93" i="140"/>
  <c r="G88" i="140"/>
  <c r="G453" i="140"/>
  <c r="G191" i="140"/>
  <c r="G121" i="140"/>
  <c r="G111" i="140"/>
  <c r="G106" i="140"/>
  <c r="G84" i="140"/>
  <c r="G445" i="140"/>
  <c r="G167" i="140"/>
  <c r="G162" i="140"/>
  <c r="G327" i="140"/>
  <c r="G151" i="140"/>
  <c r="G130" i="140"/>
  <c r="G103" i="140"/>
  <c r="G510" i="140"/>
  <c r="G295" i="140"/>
  <c r="G214" i="140"/>
  <c r="G212" i="140" s="1"/>
  <c r="G309" i="140"/>
  <c r="G276" i="140" s="1"/>
  <c r="G314" i="140"/>
  <c r="G317" i="140"/>
  <c r="G292" i="140"/>
  <c r="G287" i="140"/>
  <c r="G283" i="140"/>
  <c r="G266" i="140"/>
  <c r="G223" i="140"/>
  <c r="G217" i="140"/>
  <c r="G209" i="140"/>
  <c r="G206" i="140"/>
  <c r="G202" i="140" s="1"/>
  <c r="G203" i="140"/>
  <c r="G298" i="140"/>
  <c r="G274" i="140" s="1"/>
  <c r="G377" i="140"/>
  <c r="G329" i="140" s="1"/>
  <c r="G321" i="140"/>
  <c r="G302" i="140"/>
  <c r="G286" i="140"/>
  <c r="G275" i="140"/>
  <c r="G75" i="140"/>
  <c r="G307" i="140"/>
  <c r="G284" i="140"/>
  <c r="G247" i="140"/>
  <c r="G241" i="140"/>
  <c r="G78" i="140"/>
  <c r="G308" i="140"/>
  <c r="G310" i="140"/>
  <c r="G277" i="140"/>
  <c r="G71" i="140"/>
  <c r="G66" i="140" s="1"/>
  <c r="G67" i="140"/>
  <c r="G46" i="140"/>
  <c r="G53" i="140"/>
  <c r="E208" i="140"/>
  <c r="C326" i="140"/>
  <c r="G325" i="140" l="1"/>
  <c r="G332" i="140"/>
  <c r="G452" i="140"/>
  <c r="G483" i="140"/>
  <c r="G432" i="140"/>
  <c r="G465" i="140"/>
  <c r="G464" i="140" s="1"/>
  <c r="G52" i="140"/>
  <c r="G470" i="140"/>
  <c r="G210" i="140"/>
  <c r="G306" i="140"/>
  <c r="G281" i="140"/>
  <c r="G272" i="140"/>
  <c r="G222" i="140"/>
  <c r="G213" i="140"/>
  <c r="G273" i="140"/>
  <c r="C75" i="140"/>
  <c r="C76" i="140"/>
  <c r="C78" i="140"/>
  <c r="C84" i="140"/>
  <c r="C88" i="140"/>
  <c r="C93" i="140"/>
  <c r="C98" i="140"/>
  <c r="C103" i="140"/>
  <c r="C106" i="140"/>
  <c r="C111" i="140"/>
  <c r="C116" i="140"/>
  <c r="C121" i="140"/>
  <c r="C125" i="140"/>
  <c r="C136" i="140"/>
  <c r="C141" i="140"/>
  <c r="C146" i="140"/>
  <c r="C151" i="140"/>
  <c r="C156" i="140"/>
  <c r="C162" i="140"/>
  <c r="C167" i="140"/>
  <c r="C172" i="140"/>
  <c r="G271" i="140" l="1"/>
  <c r="G116" i="140"/>
  <c r="C46" i="140" l="1"/>
  <c r="C241" i="140" l="1"/>
  <c r="C327" i="140" l="1"/>
  <c r="C8" i="140" l="1"/>
  <c r="C516" i="140" l="1"/>
  <c r="C429" i="140"/>
  <c r="G429" i="140" l="1"/>
  <c r="C377" i="140"/>
  <c r="C445" i="140"/>
  <c r="G428" i="140" l="1"/>
  <c r="C495" i="140"/>
  <c r="G324" i="140" l="1"/>
  <c r="C223" i="140"/>
  <c r="C500" i="140" l="1"/>
  <c r="C550" i="140" l="1"/>
  <c r="G550" i="140" l="1"/>
  <c r="G544" i="140" s="1"/>
  <c r="C491" i="140"/>
  <c r="C481" i="140"/>
  <c r="C484" i="140"/>
  <c r="C460" i="140"/>
  <c r="G515" i="140" l="1"/>
  <c r="G508" i="140"/>
  <c r="G497" i="140" s="1"/>
  <c r="C428" i="140"/>
  <c r="C200" i="140" l="1"/>
  <c r="C194" i="140"/>
  <c r="C80" i="140" l="1"/>
  <c r="G194" i="140"/>
  <c r="G80" i="140" s="1"/>
  <c r="C82" i="140"/>
  <c r="G82" i="140"/>
  <c r="C266" i="140"/>
  <c r="C247" i="140" l="1"/>
  <c r="C183" i="140" l="1"/>
  <c r="C184" i="140"/>
  <c r="C308" i="140"/>
  <c r="C307" i="140"/>
  <c r="C321" i="140"/>
  <c r="C206" i="140"/>
  <c r="G184" i="140" l="1"/>
  <c r="G183" i="140"/>
  <c r="C64" i="140"/>
  <c r="C67" i="140"/>
  <c r="C510" i="140"/>
  <c r="C53" i="140"/>
  <c r="C52" i="140" l="1"/>
  <c r="C331" i="140"/>
  <c r="C20" i="140" l="1"/>
  <c r="C453" i="140" l="1"/>
  <c r="C209" i="140" l="1"/>
  <c r="C213" i="140" l="1"/>
  <c r="C467" i="140" l="1"/>
  <c r="C466" i="140" l="1"/>
  <c r="C309" i="140" l="1"/>
  <c r="C310" i="140"/>
  <c r="C276" i="140" l="1"/>
  <c r="C210" i="140"/>
  <c r="C325" i="140"/>
  <c r="C432" i="140" l="1"/>
  <c r="C197" i="140"/>
  <c r="C81" i="140" l="1"/>
  <c r="C214" i="140"/>
  <c r="C212" i="140" l="1"/>
  <c r="C465" i="140" l="1"/>
  <c r="C468" i="140"/>
  <c r="C464" i="140" l="1"/>
  <c r="C329" i="140"/>
  <c r="C508" i="140"/>
  <c r="C506" i="140"/>
  <c r="C498" i="140"/>
  <c r="C483" i="140"/>
  <c r="C332" i="140"/>
  <c r="C317" i="140"/>
  <c r="C314" i="140"/>
  <c r="C302" i="140"/>
  <c r="C298" i="140"/>
  <c r="C295" i="140"/>
  <c r="C292" i="140"/>
  <c r="C285" i="140"/>
  <c r="C283" i="140"/>
  <c r="C286" i="140"/>
  <c r="C284" i="140"/>
  <c r="C277" i="140"/>
  <c r="C275" i="140"/>
  <c r="C222" i="140"/>
  <c r="C217" i="140"/>
  <c r="C211" i="140"/>
  <c r="C204" i="140"/>
  <c r="C203" i="140"/>
  <c r="C188" i="140"/>
  <c r="C185" i="140"/>
  <c r="C71" i="140"/>
  <c r="C17" i="140"/>
  <c r="C7" i="140" s="1"/>
  <c r="G185" i="140" l="1"/>
  <c r="C208" i="140"/>
  <c r="G211" i="140"/>
  <c r="G208" i="140" s="1"/>
  <c r="C324" i="140"/>
  <c r="C66" i="140"/>
  <c r="G188" i="140"/>
  <c r="G7" i="140"/>
  <c r="C272" i="140"/>
  <c r="C182" i="140"/>
  <c r="C191" i="140"/>
  <c r="C202" i="140"/>
  <c r="C287" i="140"/>
  <c r="C273" i="140"/>
  <c r="C452" i="140"/>
  <c r="C274" i="140"/>
  <c r="C515" i="140"/>
  <c r="C306" i="140"/>
  <c r="C499" i="140"/>
  <c r="C470" i="140"/>
  <c r="C281" i="140"/>
  <c r="C77" i="140" l="1"/>
  <c r="G182" i="140"/>
  <c r="G77" i="140" s="1"/>
  <c r="C497" i="140"/>
  <c r="C74" i="140"/>
  <c r="C271" i="140"/>
  <c r="G74" i="140" l="1"/>
  <c r="C45" i="140"/>
  <c r="G45" i="140" l="1"/>
</calcChain>
</file>

<file path=xl/sharedStrings.xml><?xml version="1.0" encoding="utf-8"?>
<sst xmlns="http://schemas.openxmlformats.org/spreadsheetml/2006/main" count="817" uniqueCount="565">
  <si>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</si>
  <si>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</si>
  <si>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</si>
  <si>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</si>
  <si>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</si>
  <si>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</si>
  <si>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</si>
  <si>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</si>
  <si>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</si>
  <si>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</si>
  <si>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</si>
  <si>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</si>
  <si>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</si>
  <si>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</si>
  <si>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</si>
  <si>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</si>
  <si>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</si>
  <si>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</si>
  <si>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</si>
  <si>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</si>
  <si>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</si>
  <si>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</si>
  <si>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</si>
  <si>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</si>
  <si>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</si>
  <si>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</si>
  <si>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</si>
  <si>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</si>
  <si>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</si>
  <si>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</si>
  <si>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</si>
  <si>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</si>
  <si>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</si>
  <si>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</si>
  <si>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</si>
  <si>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</si>
  <si>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</si>
  <si>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</si>
  <si>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</si>
  <si>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</si>
  <si>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</si>
  <si>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</si>
  <si>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</si>
  <si>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</si>
  <si>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</si>
  <si>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</si>
  <si>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</si>
  <si>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</si>
  <si>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</si>
  <si>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</si>
  <si>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</si>
  <si>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</si>
  <si>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</si>
  <si>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</si>
  <si>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</si>
  <si>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</si>
  <si>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</si>
  <si>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</si>
  <si>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</si>
  <si>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</si>
  <si>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</si>
  <si>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</si>
  <si>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</si>
  <si>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</si>
  <si>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</si>
  <si>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</si>
  <si>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</si>
  <si>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</si>
  <si>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</si>
  <si>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</si>
  <si>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</si>
  <si>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</si>
  <si>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</si>
  <si>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</si>
  <si>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</si>
  <si>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</si>
  <si>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</si>
  <si>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</si>
  <si>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</si>
  <si>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</si>
  <si>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</si>
  <si>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</si>
  <si>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</si>
  <si>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</si>
  <si>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</si>
  <si>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</si>
  <si>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</si>
  <si>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</si>
  <si>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</si>
  <si>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</si>
  <si>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</si>
  <si>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</si>
  <si>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</si>
  <si>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</si>
  <si>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</si>
  <si>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</si>
  <si>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</si>
  <si>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</si>
  <si>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</si>
  <si>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</si>
  <si>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</si>
  <si>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</si>
  <si>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</si>
  <si>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</si>
  <si>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</si>
  <si>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</si>
  <si>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</si>
  <si>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</si>
  <si>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</si>
  <si>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</si>
  <si>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</si>
  <si>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</si>
  <si>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</si>
  <si>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</si>
  <si>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</si>
  <si>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</si>
  <si>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</si>
  <si>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</si>
  <si>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</si>
  <si>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</si>
  <si>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</si>
  <si>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</si>
  <si>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</si>
  <si>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</si>
  <si>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</si>
  <si>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</si>
  <si>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</si>
  <si>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</si>
  <si>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</si>
  <si>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</si>
  <si>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</si>
  <si>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</si>
  <si>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</si>
  <si>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</si>
  <si>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</si>
  <si>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</si>
  <si>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</si>
  <si>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</si>
  <si>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</si>
  <si>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</si>
  <si>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</si>
  <si>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</si>
  <si>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</si>
  <si>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</si>
  <si>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</si>
  <si>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</si>
  <si>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</si>
  <si>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</si>
  <si>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</si>
  <si>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</si>
  <si>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</si>
  <si>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</si>
  <si>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</si>
  <si>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</si>
  <si>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</si>
  <si>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</si>
  <si>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</si>
  <si>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</si>
  <si>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</si>
  <si>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</si>
  <si>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</si>
  <si>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</si>
  <si>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</si>
  <si>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</si>
  <si>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</si>
  <si>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</si>
  <si>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</si>
  <si>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</si>
  <si>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</si>
  <si>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</si>
  <si>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</si>
  <si>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</si>
  <si>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</si>
  <si>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</si>
  <si>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</si>
  <si>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</si>
  <si>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</si>
  <si>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</si>
  <si>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</si>
  <si>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</si>
  <si>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</si>
  <si>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</si>
  <si>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</si>
  <si>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</si>
  <si>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</si>
  <si>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</si>
  <si>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</si>
  <si>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</si>
  <si>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</si>
  <si>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</si>
  <si>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</si>
  <si>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</si>
  <si>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</si>
  <si>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</si>
  <si>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</si>
  <si>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</si>
  <si>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</si>
  <si>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</si>
  <si>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</si>
  <si>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</si>
  <si>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</si>
  <si>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</si>
  <si>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</si>
  <si>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</si>
  <si>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</si>
  <si>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</si>
  <si>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</si>
  <si>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</si>
  <si>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</si>
  <si>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</si>
  <si>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</si>
  <si>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</si>
  <si>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</si>
  <si>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</si>
  <si>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</si>
  <si>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</si>
  <si>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</si>
  <si>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</si>
  <si>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</si>
  <si>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</si>
  <si>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</si>
  <si>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</si>
  <si>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</si>
  <si>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</si>
  <si>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</si>
  <si>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</si>
  <si>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</si>
  <si>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</si>
  <si>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</si>
  <si>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</si>
  <si>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</si>
  <si>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</si>
  <si>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</si>
  <si>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</si>
  <si>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</si>
  <si>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</si>
  <si>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</si>
  <si>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</si>
  <si>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</si>
  <si>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</si>
  <si>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</si>
  <si>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</si>
  <si>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</si>
  <si>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</si>
  <si>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</si>
  <si>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</si>
  <si>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</si>
  <si>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</si>
  <si>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</si>
  <si>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</si>
  <si>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</si>
  <si>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</si>
  <si>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</si>
  <si>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</si>
  <si>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</si>
  <si>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</si>
  <si>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</si>
  <si>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</si>
  <si>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</si>
  <si>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</si>
  <si>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</si>
  <si>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</si>
  <si>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</si>
  <si>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</si>
  <si>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</si>
  <si>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</si>
  <si>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</si>
  <si>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</si>
  <si>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</si>
  <si>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</si>
  <si>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</si>
  <si>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</si>
  <si>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</si>
  <si>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</si>
  <si>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</si>
  <si>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</si>
  <si>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</si>
  <si>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</si>
  <si>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</si>
  <si>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</si>
  <si>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</si>
  <si>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</si>
  <si>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</si>
  <si>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</si>
  <si>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</si>
  <si>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</si>
  <si>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</si>
  <si>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</si>
  <si>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</si>
  <si>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</si>
  <si>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</si>
  <si>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</si>
  <si>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</si>
  <si>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</si>
  <si>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</si>
  <si>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</si>
  <si>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</si>
  <si>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</si>
  <si>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</si>
  <si>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</si>
  <si>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</si>
  <si>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</si>
  <si>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</si>
  <si>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</si>
  <si>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</si>
  <si>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</si>
  <si>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</si>
  <si>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</si>
  <si>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</si>
  <si>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</si>
  <si>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</si>
  <si>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</si>
  <si>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</si>
  <si>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</si>
  <si>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</si>
  <si>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</si>
  <si>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</si>
  <si>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</si>
  <si>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</si>
  <si>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</si>
  <si>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</si>
  <si>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</si>
  <si>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</si>
  <si>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</si>
  <si>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</si>
  <si>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</si>
  <si>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</si>
  <si>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</si>
  <si>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</si>
  <si>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</si>
  <si>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</si>
  <si>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</si>
  <si>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</si>
  <si>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</si>
  <si>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</si>
  <si>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</si>
  <si>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</si>
  <si>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</si>
  <si>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</si>
  <si>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</si>
  <si>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</si>
  <si>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</si>
  <si>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</si>
  <si>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</si>
  <si>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</si>
  <si>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</si>
  <si>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</si>
  <si>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</si>
  <si>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</si>
  <si>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</si>
  <si>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</si>
  <si>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</si>
  <si>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</si>
  <si>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</si>
  <si>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</si>
  <si>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</si>
  <si>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</si>
  <si>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</si>
  <si>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</si>
  <si>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</si>
  <si>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</si>
  <si>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</si>
  <si>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</si>
  <si>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</si>
  <si>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</si>
  <si>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</si>
  <si>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</si>
  <si>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</si>
  <si>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</si>
  <si>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</si>
  <si>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</si>
  <si>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</si>
  <si>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</si>
  <si>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</si>
  <si>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</si>
  <si>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</si>
  <si>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</si>
  <si>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</si>
  <si>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</si>
  <si>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</si>
  <si>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</si>
  <si>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</si>
  <si>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</si>
  <si>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</si>
  <si>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</si>
  <si>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</si>
  <si>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</si>
  <si>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</si>
  <si>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</si>
  <si>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</si>
  <si>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</si>
  <si>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</si>
  <si>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</si>
  <si>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</si>
  <si>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</si>
  <si>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</si>
  <si>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</si>
  <si>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</si>
  <si>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</si>
  <si>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</si>
  <si>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</si>
  <si>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</si>
  <si>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</si>
  <si>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</si>
  <si>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</si>
  <si>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</si>
  <si>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</si>
  <si>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</si>
  <si>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</si>
  <si>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</si>
  <si>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</si>
  <si>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</si>
  <si>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</si>
  <si>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</si>
  <si>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</si>
  <si>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</si>
  <si>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</si>
  <si>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</si>
  <si>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</si>
  <si>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</si>
  <si>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</si>
  <si>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</si>
  <si>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</si>
  <si>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</si>
  <si>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</si>
  <si>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</si>
  <si>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</si>
  <si>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</si>
  <si>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</si>
  <si>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</si>
  <si>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</si>
  <si>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</si>
  <si>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</si>
  <si>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</si>
  <si>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</si>
  <si>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</si>
  <si>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</si>
  <si>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</si>
  <si>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</si>
  <si>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</si>
  <si>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</si>
  <si>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</si>
  <si>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</si>
  <si>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</si>
  <si>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</si>
  <si>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</si>
  <si>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</si>
  <si>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</si>
  <si>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</si>
  <si>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</si>
  <si>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</si>
  <si>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</si>
  <si>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</si>
  <si>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</si>
  <si>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</si>
  <si>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</si>
  <si>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</si>
  <si>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</si>
  <si>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</si>
  <si>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</si>
  <si>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</si>
  <si>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</si>
  <si>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</si>
  <si>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</si>
  <si>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</si>
  <si>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</si>
  <si>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</si>
  <si>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</si>
  <si>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</si>
  <si>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</si>
  <si>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</si>
  <si>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</si>
  <si>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</si>
  <si>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</si>
  <si>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</si>
  <si>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</si>
  <si>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</si>
  <si>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</si>
  <si>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</si>
  <si>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</si>
  <si>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</si>
  <si>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</si>
  <si>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</si>
  <si>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</si>
  <si>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</si>
  <si>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</si>
  <si>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</si>
  <si>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</si>
  <si>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</si>
  <si>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</si>
  <si>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</si>
  <si>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</si>
  <si>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</si>
  <si>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</si>
  <si>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</si>
  <si>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</si>
  <si>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</si>
  <si>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</si>
  <si>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</si>
  <si>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</si>
  <si>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</si>
  <si>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</si>
  <si>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</si>
  <si>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</si>
  <si>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</si>
  <si>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</si>
  <si>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</si>
  <si>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</si>
  <si>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</si>
  <si>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</si>
  <si>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</si>
  <si>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</si>
  <si>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</si>
  <si>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</si>
  <si>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</si>
  <si>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</si>
  <si>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</si>
  <si>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</si>
  <si>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</si>
  <si>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</si>
  <si>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</si>
  <si>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</si>
  <si>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</si>
  <si>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</si>
  <si>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</si>
  <si>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</si>
  <si>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</si>
  <si>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</si>
  <si>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</si>
  <si>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</si>
  <si>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</si>
  <si>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</si>
  <si>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</si>
  <si>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</si>
  <si>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</si>
  <si>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ANEXA NR.1  LA HCL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</si>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</sst>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14" fillId="0" borderId="4" xfId="0" applyNumberFormat="1" applyFont="1" applyBorder="1"/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9"/>
  <sheetViews>
    <sheetView tabSelected="1" topLeftCell="A544" zoomScaleNormal="100" workbookViewId="0">
      <selection sqref="A1:G557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535</v>
      </c>
      <c r="D1" s="44"/>
    </row>
    <row r="2" spans="1:11" x14ac:dyDescent="0.2">
      <c r="A2" s="139"/>
      <c r="B2" s="138"/>
      <c r="C2" s="138"/>
      <c r="D2" s="139"/>
      <c r="E2" s="138"/>
      <c r="F2" s="134"/>
      <c r="G2" s="115"/>
    </row>
    <row r="3" spans="1:11" ht="15.75" customHeight="1" x14ac:dyDescent="0.2">
      <c r="A3" s="138" t="s">
        <v>413</v>
      </c>
      <c r="B3" s="138"/>
      <c r="C3" s="138"/>
      <c r="D3" s="138"/>
      <c r="E3" s="138"/>
      <c r="F3" s="134"/>
      <c r="G3" s="2" t="s">
        <v>534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46" t="s">
        <v>415</v>
      </c>
      <c r="D5" s="136" t="s">
        <v>529</v>
      </c>
      <c r="E5" s="137"/>
      <c r="F5" s="133"/>
      <c r="G5" s="12" t="s">
        <v>531</v>
      </c>
      <c r="H5" s="6"/>
    </row>
    <row r="6" spans="1:11" ht="15.75" x14ac:dyDescent="0.25">
      <c r="A6" s="18"/>
      <c r="B6" s="15"/>
      <c r="C6" s="31" t="s">
        <v>532</v>
      </c>
      <c r="D6" s="74" t="s">
        <v>414</v>
      </c>
      <c r="E6" s="74" t="s">
        <v>530</v>
      </c>
      <c r="F6" s="74" t="s">
        <v>561</v>
      </c>
      <c r="G6" s="12" t="s">
        <v>533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+C8+C17+C20+C22+C23+C24+C25+C26+C27+C28+C29+C30+C32+C33+C34+C36+C39+C42+C43+C38+C37+C44+C35+C40+C41+C31</f>
        <v>246305</v>
      </c>
      <c r="D7" s="72">
        <f t="shared" ref="D7:G7" si="0">+D8+D17+D20+D22+D23+D24+D25+D26+D27+D28+D29+D30+D32+D33+D34+D36+D39+D42+D43+D38+D37+D44+D35+D40+D41+D31</f>
        <v>6658</v>
      </c>
      <c r="E7" s="72">
        <f t="shared" si="0"/>
        <v>830</v>
      </c>
      <c r="F7" s="72">
        <f t="shared" si="0"/>
        <v>545</v>
      </c>
      <c r="G7" s="13">
        <f t="shared" si="0"/>
        <v>254338</v>
      </c>
      <c r="H7" s="6"/>
    </row>
    <row r="8" spans="1:11" ht="31.5" x14ac:dyDescent="0.25">
      <c r="A8" s="9" t="s">
        <v>417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>+E8+D8+C8+F8</f>
        <v>46648</v>
      </c>
      <c r="H8" s="6"/>
    </row>
    <row r="9" spans="1:11" ht="47.25" x14ac:dyDescent="0.25">
      <c r="A9" s="9" t="s">
        <v>418</v>
      </c>
      <c r="B9" s="28"/>
      <c r="C9" s="75">
        <v>7765</v>
      </c>
      <c r="D9" s="75"/>
      <c r="E9" s="75"/>
      <c r="F9" s="75"/>
      <c r="G9" s="85">
        <f t="shared" ref="G9:G44" si="1">+E9+D9+C9+F9</f>
        <v>7765</v>
      </c>
      <c r="H9" s="6"/>
    </row>
    <row r="10" spans="1:11" ht="15.75" x14ac:dyDescent="0.25">
      <c r="A10" s="32" t="s">
        <v>419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/>
    </row>
    <row r="11" spans="1:11" ht="15.75" x14ac:dyDescent="0.25">
      <c r="A11" s="32" t="s">
        <v>420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/>
    </row>
    <row r="12" spans="1:11" ht="31.5" x14ac:dyDescent="0.25">
      <c r="A12" s="9" t="s">
        <v>421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/>
    </row>
    <row r="13" spans="1:11" ht="31.5" x14ac:dyDescent="0.25">
      <c r="A13" s="32" t="s">
        <v>422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/>
    </row>
    <row r="14" spans="1:11" ht="15.75" x14ac:dyDescent="0.25">
      <c r="A14" s="32" t="s">
        <v>423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/>
    </row>
    <row r="15" spans="1:11" ht="28.5" customHeight="1" x14ac:dyDescent="0.25">
      <c r="A15" s="32" t="s">
        <v>424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/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/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/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/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/>
    </row>
    <row r="20" spans="1:8" ht="15.75" x14ac:dyDescent="0.25">
      <c r="A20" s="9" t="s">
        <v>265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/>
    </row>
    <row r="21" spans="1:8" ht="15.75" x14ac:dyDescent="0.25">
      <c r="A21" s="9" t="s">
        <v>416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/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/>
    </row>
    <row r="23" spans="1:8" ht="15.75" x14ac:dyDescent="0.25">
      <c r="A23" s="9" t="s">
        <v>211</v>
      </c>
      <c r="B23" s="28" t="s">
        <v>208</v>
      </c>
      <c r="C23" s="75">
        <v>0</v>
      </c>
      <c r="D23" s="85"/>
      <c r="E23" s="75"/>
      <c r="F23" s="75"/>
      <c r="G23" s="85">
        <f t="shared" si="1"/>
        <v>0</v>
      </c>
      <c r="H23" s="6"/>
    </row>
    <row r="24" spans="1:8" ht="18" customHeight="1" x14ac:dyDescent="0.25">
      <c r="A24" s="9" t="s">
        <v>210</v>
      </c>
      <c r="B24" s="28" t="s">
        <v>199</v>
      </c>
      <c r="C24" s="75">
        <v>0</v>
      </c>
      <c r="D24" s="85">
        <v>960</v>
      </c>
      <c r="E24" s="75">
        <v>545</v>
      </c>
      <c r="F24" s="75">
        <v>545</v>
      </c>
      <c r="G24" s="85">
        <f t="shared" si="1"/>
        <v>2050</v>
      </c>
      <c r="H24" s="6"/>
    </row>
    <row r="25" spans="1:8" ht="18" customHeight="1" x14ac:dyDescent="0.25">
      <c r="A25" s="65" t="s">
        <v>358</v>
      </c>
      <c r="B25" s="69" t="s">
        <v>368</v>
      </c>
      <c r="C25" s="77">
        <v>475</v>
      </c>
      <c r="D25" s="85">
        <v>110</v>
      </c>
      <c r="E25" s="75"/>
      <c r="F25" s="75"/>
      <c r="G25" s="85">
        <f t="shared" si="1"/>
        <v>585</v>
      </c>
      <c r="H25" s="6"/>
    </row>
    <row r="26" spans="1:8" ht="18" customHeight="1" x14ac:dyDescent="0.25">
      <c r="A26" s="65" t="s">
        <v>373</v>
      </c>
      <c r="B26" s="69" t="s">
        <v>374</v>
      </c>
      <c r="C26" s="77">
        <v>14</v>
      </c>
      <c r="D26" s="85"/>
      <c r="E26" s="75"/>
      <c r="F26" s="75"/>
      <c r="G26" s="85">
        <f t="shared" si="1"/>
        <v>14</v>
      </c>
      <c r="H26" s="6"/>
    </row>
    <row r="27" spans="1:8" ht="15.75" x14ac:dyDescent="0.25">
      <c r="A27" s="65" t="s">
        <v>172</v>
      </c>
      <c r="B27" s="69" t="s">
        <v>173</v>
      </c>
      <c r="C27" s="77">
        <v>400</v>
      </c>
      <c r="D27" s="85"/>
      <c r="E27" s="75"/>
      <c r="F27" s="75"/>
      <c r="G27" s="85">
        <f t="shared" si="1"/>
        <v>400</v>
      </c>
      <c r="H27" s="6"/>
    </row>
    <row r="28" spans="1:8" ht="15.75" x14ac:dyDescent="0.25">
      <c r="A28" s="65" t="s">
        <v>370</v>
      </c>
      <c r="B28" s="69" t="s">
        <v>369</v>
      </c>
      <c r="C28" s="77">
        <v>1946</v>
      </c>
      <c r="D28" s="85">
        <v>332</v>
      </c>
      <c r="E28" s="75"/>
      <c r="F28" s="75"/>
      <c r="G28" s="85">
        <f t="shared" si="1"/>
        <v>2278</v>
      </c>
      <c r="H28" s="6"/>
    </row>
    <row r="29" spans="1:8" ht="15.75" x14ac:dyDescent="0.25">
      <c r="A29" s="65" t="s">
        <v>172</v>
      </c>
      <c r="B29" s="69" t="s">
        <v>357</v>
      </c>
      <c r="C29" s="75">
        <v>2120</v>
      </c>
      <c r="D29" s="85"/>
      <c r="E29" s="75"/>
      <c r="F29" s="75"/>
      <c r="G29" s="85">
        <f t="shared" si="1"/>
        <v>2120</v>
      </c>
      <c r="H29" s="6"/>
    </row>
    <row r="30" spans="1:8" ht="15.75" x14ac:dyDescent="0.25">
      <c r="A30" s="65" t="s">
        <v>563</v>
      </c>
      <c r="B30" s="69" t="s">
        <v>323</v>
      </c>
      <c r="C30" s="77">
        <v>510</v>
      </c>
      <c r="D30" s="85"/>
      <c r="E30" s="75"/>
      <c r="F30" s="75"/>
      <c r="G30" s="85">
        <f t="shared" si="1"/>
        <v>510</v>
      </c>
      <c r="H30" s="6"/>
    </row>
    <row r="31" spans="1:8" ht="15.75" x14ac:dyDescent="0.25">
      <c r="A31" s="65" t="s">
        <v>551</v>
      </c>
      <c r="B31" s="69" t="s">
        <v>550</v>
      </c>
      <c r="C31" s="77">
        <v>0</v>
      </c>
      <c r="D31" s="85">
        <v>218</v>
      </c>
      <c r="E31" s="75"/>
      <c r="F31" s="75"/>
      <c r="G31" s="85">
        <f t="shared" si="1"/>
        <v>218</v>
      </c>
      <c r="H31" s="6"/>
    </row>
    <row r="32" spans="1:8" ht="15.75" x14ac:dyDescent="0.25">
      <c r="A32" s="65" t="s">
        <v>324</v>
      </c>
      <c r="B32" s="69" t="s">
        <v>325</v>
      </c>
      <c r="C32" s="77">
        <v>4642</v>
      </c>
      <c r="D32" s="85">
        <v>244</v>
      </c>
      <c r="E32" s="75"/>
      <c r="F32" s="75"/>
      <c r="G32" s="85">
        <f t="shared" si="1"/>
        <v>4886</v>
      </c>
      <c r="H32" s="6"/>
    </row>
    <row r="33" spans="1:10" ht="15.75" x14ac:dyDescent="0.25">
      <c r="A33" s="65" t="s">
        <v>327</v>
      </c>
      <c r="B33" s="69" t="s">
        <v>326</v>
      </c>
      <c r="C33" s="77">
        <v>3055</v>
      </c>
      <c r="D33" s="85">
        <v>-1130</v>
      </c>
      <c r="E33" s="75"/>
      <c r="F33" s="75"/>
      <c r="G33" s="85">
        <f t="shared" si="1"/>
        <v>1925</v>
      </c>
      <c r="H33" s="6"/>
    </row>
    <row r="34" spans="1:10" ht="15.75" x14ac:dyDescent="0.25">
      <c r="A34" s="65" t="s">
        <v>327</v>
      </c>
      <c r="B34" s="69" t="s">
        <v>348</v>
      </c>
      <c r="C34" s="77">
        <v>3610</v>
      </c>
      <c r="D34" s="85">
        <v>1059</v>
      </c>
      <c r="E34" s="75"/>
      <c r="F34" s="75"/>
      <c r="G34" s="85">
        <f t="shared" si="1"/>
        <v>4669</v>
      </c>
      <c r="H34" s="6"/>
    </row>
    <row r="35" spans="1:10" ht="15.75" x14ac:dyDescent="0.25">
      <c r="A35" s="65" t="s">
        <v>564</v>
      </c>
      <c r="B35" s="69" t="s">
        <v>542</v>
      </c>
      <c r="C35" s="77">
        <v>186</v>
      </c>
      <c r="D35" s="85"/>
      <c r="E35" s="75"/>
      <c r="F35" s="75"/>
      <c r="G35" s="85">
        <f t="shared" si="1"/>
        <v>186</v>
      </c>
      <c r="H35" s="6"/>
    </row>
    <row r="36" spans="1:10" ht="15.75" x14ac:dyDescent="0.25">
      <c r="A36" s="65" t="s">
        <v>507</v>
      </c>
      <c r="B36" s="69" t="s">
        <v>508</v>
      </c>
      <c r="C36" s="77">
        <v>-1515</v>
      </c>
      <c r="D36" s="85"/>
      <c r="E36" s="75"/>
      <c r="F36" s="75"/>
      <c r="G36" s="85">
        <f t="shared" si="1"/>
        <v>-1515</v>
      </c>
      <c r="H36" s="6"/>
    </row>
    <row r="37" spans="1:10" ht="15.75" x14ac:dyDescent="0.25">
      <c r="A37" s="65" t="s">
        <v>518</v>
      </c>
      <c r="B37" s="69" t="s">
        <v>519</v>
      </c>
      <c r="C37" s="77">
        <v>67</v>
      </c>
      <c r="D37" s="85"/>
      <c r="E37" s="75"/>
      <c r="F37" s="75"/>
      <c r="G37" s="85">
        <f t="shared" si="1"/>
        <v>67</v>
      </c>
      <c r="H37" s="6"/>
    </row>
    <row r="38" spans="1:10" ht="15.75" x14ac:dyDescent="0.25">
      <c r="A38" s="65" t="s">
        <v>513</v>
      </c>
      <c r="B38" s="69" t="s">
        <v>512</v>
      </c>
      <c r="C38" s="77">
        <v>984</v>
      </c>
      <c r="D38" s="85"/>
      <c r="E38" s="75"/>
      <c r="F38" s="75"/>
      <c r="G38" s="85">
        <f t="shared" si="1"/>
        <v>984</v>
      </c>
      <c r="H38" s="6"/>
    </row>
    <row r="39" spans="1:10" ht="15.75" x14ac:dyDescent="0.25">
      <c r="A39" s="65" t="s">
        <v>514</v>
      </c>
      <c r="B39" s="69" t="s">
        <v>425</v>
      </c>
      <c r="C39" s="77">
        <v>10332</v>
      </c>
      <c r="D39" s="85"/>
      <c r="E39" s="75"/>
      <c r="F39" s="75"/>
      <c r="G39" s="85">
        <f t="shared" si="1"/>
        <v>10332</v>
      </c>
      <c r="H39" s="6"/>
    </row>
    <row r="40" spans="1:10" ht="15.75" x14ac:dyDescent="0.25">
      <c r="A40" s="65" t="s">
        <v>546</v>
      </c>
      <c r="B40" s="69" t="s">
        <v>545</v>
      </c>
      <c r="C40" s="77">
        <v>1218</v>
      </c>
      <c r="D40" s="85"/>
      <c r="E40" s="75"/>
      <c r="F40" s="75"/>
      <c r="G40" s="85">
        <f t="shared" si="1"/>
        <v>1218</v>
      </c>
      <c r="H40" s="6"/>
    </row>
    <row r="41" spans="1:10" ht="15.75" x14ac:dyDescent="0.25">
      <c r="A41" s="65" t="s">
        <v>543</v>
      </c>
      <c r="B41" s="69" t="s">
        <v>544</v>
      </c>
      <c r="C41" s="77">
        <v>580</v>
      </c>
      <c r="D41" s="85">
        <v>55</v>
      </c>
      <c r="E41" s="75"/>
      <c r="F41" s="75"/>
      <c r="G41" s="85">
        <f t="shared" si="1"/>
        <v>635</v>
      </c>
      <c r="H41" s="6"/>
    </row>
    <row r="42" spans="1:10" ht="15.75" x14ac:dyDescent="0.25">
      <c r="A42" s="9" t="s">
        <v>255</v>
      </c>
      <c r="B42" s="28" t="s">
        <v>388</v>
      </c>
      <c r="C42" s="75">
        <v>71444</v>
      </c>
      <c r="D42" s="85">
        <v>810</v>
      </c>
      <c r="E42" s="75">
        <v>-715</v>
      </c>
      <c r="F42" s="75"/>
      <c r="G42" s="85">
        <f t="shared" si="1"/>
        <v>71539</v>
      </c>
      <c r="H42" s="6"/>
    </row>
    <row r="43" spans="1:10" ht="15.75" x14ac:dyDescent="0.25">
      <c r="A43" s="9" t="s">
        <v>506</v>
      </c>
      <c r="B43" s="28" t="s">
        <v>515</v>
      </c>
      <c r="C43" s="75">
        <v>4796</v>
      </c>
      <c r="D43" s="85"/>
      <c r="E43" s="75"/>
      <c r="F43" s="75"/>
      <c r="G43" s="85">
        <f t="shared" si="1"/>
        <v>4796</v>
      </c>
      <c r="H43" s="6"/>
      <c r="J43" s="4"/>
    </row>
    <row r="44" spans="1:10" ht="15.75" x14ac:dyDescent="0.25">
      <c r="A44" s="9" t="s">
        <v>520</v>
      </c>
      <c r="B44" s="28" t="s">
        <v>521</v>
      </c>
      <c r="C44" s="75">
        <v>3783</v>
      </c>
      <c r="D44" s="75">
        <v>4000</v>
      </c>
      <c r="E44" s="75">
        <v>1000</v>
      </c>
      <c r="F44" s="75"/>
      <c r="G44" s="85">
        <f t="shared" si="1"/>
        <v>8783</v>
      </c>
      <c r="H44" s="6"/>
    </row>
    <row r="45" spans="1:10" ht="15.75" x14ac:dyDescent="0.25">
      <c r="A45" s="12" t="s">
        <v>0</v>
      </c>
      <c r="B45" s="7"/>
      <c r="C45" s="117">
        <f>+C46+C52+C64+C66+C74+C202+C208+C271+C324+C464+C495+C497</f>
        <v>246305</v>
      </c>
      <c r="D45" s="117">
        <f t="shared" ref="D45:G45" si="2">+D46+D52+D64+D66+D74+D202+D208+D271+D324+D464+D495+D497</f>
        <v>6658</v>
      </c>
      <c r="E45" s="117">
        <f t="shared" si="2"/>
        <v>830</v>
      </c>
      <c r="F45" s="117">
        <f t="shared" si="2"/>
        <v>545</v>
      </c>
      <c r="G45" s="117">
        <f t="shared" si="2"/>
        <v>254338</v>
      </c>
      <c r="H45" s="6"/>
    </row>
    <row r="46" spans="1:10" ht="15.75" x14ac:dyDescent="0.25">
      <c r="A46" s="12" t="s">
        <v>2</v>
      </c>
      <c r="B46" s="8" t="s">
        <v>123</v>
      </c>
      <c r="C46" s="13">
        <f>+C47+C48+C50+C51+C49</f>
        <v>28752</v>
      </c>
      <c r="D46" s="13">
        <f t="shared" ref="D46:G46" si="3">+D47+D48+D50+D51+D49</f>
        <v>194</v>
      </c>
      <c r="E46" s="13">
        <f t="shared" si="3"/>
        <v>50</v>
      </c>
      <c r="F46" s="13"/>
      <c r="G46" s="13">
        <f t="shared" si="3"/>
        <v>28996</v>
      </c>
      <c r="H46" s="6"/>
    </row>
    <row r="47" spans="1:10" ht="15.75" x14ac:dyDescent="0.25">
      <c r="A47" s="7" t="s">
        <v>1</v>
      </c>
      <c r="B47" s="17" t="s">
        <v>57</v>
      </c>
      <c r="C47" s="85">
        <v>24000</v>
      </c>
      <c r="D47" s="85"/>
      <c r="E47" s="85"/>
      <c r="F47" s="85"/>
      <c r="G47" s="85">
        <f t="shared" ref="G47:G73" si="4">+E47+D47+C47</f>
        <v>24000</v>
      </c>
      <c r="H47" s="6"/>
    </row>
    <row r="48" spans="1:10" ht="15.75" x14ac:dyDescent="0.25">
      <c r="A48" s="7" t="s">
        <v>3</v>
      </c>
      <c r="B48" s="17" t="s">
        <v>58</v>
      </c>
      <c r="C48" s="85">
        <v>4217</v>
      </c>
      <c r="D48" s="85">
        <v>194</v>
      </c>
      <c r="E48" s="85">
        <v>50</v>
      </c>
      <c r="F48" s="85"/>
      <c r="G48" s="85">
        <f t="shared" si="4"/>
        <v>4461</v>
      </c>
      <c r="H48" s="6"/>
    </row>
    <row r="49" spans="1:13" ht="15.75" x14ac:dyDescent="0.25">
      <c r="A49" s="7" t="s">
        <v>526</v>
      </c>
      <c r="B49" s="17" t="s">
        <v>527</v>
      </c>
      <c r="C49" s="85">
        <v>286</v>
      </c>
      <c r="D49" s="85"/>
      <c r="E49" s="85"/>
      <c r="F49" s="85"/>
      <c r="G49" s="85">
        <f t="shared" si="4"/>
        <v>286</v>
      </c>
      <c r="H49" s="6"/>
    </row>
    <row r="50" spans="1:13" ht="15.75" x14ac:dyDescent="0.25">
      <c r="A50" s="7" t="s">
        <v>183</v>
      </c>
      <c r="B50" s="17" t="s">
        <v>179</v>
      </c>
      <c r="C50" s="75">
        <v>83</v>
      </c>
      <c r="D50" s="85"/>
      <c r="E50" s="75"/>
      <c r="F50" s="75"/>
      <c r="G50" s="85">
        <f t="shared" si="4"/>
        <v>83</v>
      </c>
      <c r="H50" s="6"/>
    </row>
    <row r="51" spans="1:13" ht="15.75" x14ac:dyDescent="0.25">
      <c r="A51" s="18" t="s">
        <v>390</v>
      </c>
      <c r="B51" s="17" t="s">
        <v>389</v>
      </c>
      <c r="C51" s="75">
        <v>166</v>
      </c>
      <c r="D51" s="85"/>
      <c r="E51" s="75"/>
      <c r="F51" s="75"/>
      <c r="G51" s="85">
        <f t="shared" si="4"/>
        <v>166</v>
      </c>
      <c r="H51" s="6"/>
    </row>
    <row r="52" spans="1:13" ht="15.75" x14ac:dyDescent="0.25">
      <c r="A52" s="12" t="s">
        <v>5</v>
      </c>
      <c r="B52" s="14" t="s">
        <v>59</v>
      </c>
      <c r="C52" s="13">
        <f>+C53+C54+C56+C58+C55</f>
        <v>4956</v>
      </c>
      <c r="D52" s="13">
        <f t="shared" ref="D52:G52" si="5">+D53+D54+D56+D58+D55</f>
        <v>0</v>
      </c>
      <c r="E52" s="13">
        <f t="shared" si="5"/>
        <v>0</v>
      </c>
      <c r="F52" s="13"/>
      <c r="G52" s="13">
        <f t="shared" si="5"/>
        <v>4956</v>
      </c>
      <c r="H52" s="6"/>
    </row>
    <row r="53" spans="1:13" ht="15.75" x14ac:dyDescent="0.25">
      <c r="A53" s="12" t="s">
        <v>1</v>
      </c>
      <c r="B53" s="14" t="s">
        <v>60</v>
      </c>
      <c r="C53" s="13">
        <f>C60</f>
        <v>2252</v>
      </c>
      <c r="D53" s="13">
        <f t="shared" ref="D53:G53" si="6">D60</f>
        <v>0</v>
      </c>
      <c r="E53" s="13">
        <f t="shared" si="6"/>
        <v>0</v>
      </c>
      <c r="F53" s="13"/>
      <c r="G53" s="13">
        <f t="shared" si="6"/>
        <v>2252</v>
      </c>
      <c r="H53" s="6"/>
    </row>
    <row r="54" spans="1:13" ht="14.25" customHeight="1" x14ac:dyDescent="0.25">
      <c r="A54" s="12" t="s">
        <v>3</v>
      </c>
      <c r="B54" s="14" t="s">
        <v>61</v>
      </c>
      <c r="C54" s="13">
        <v>190</v>
      </c>
      <c r="D54" s="13"/>
      <c r="E54" s="13"/>
      <c r="F54" s="13"/>
      <c r="G54" s="13">
        <f t="shared" ref="G54" si="7">+G57+G61+G63</f>
        <v>190</v>
      </c>
      <c r="H54" s="6"/>
    </row>
    <row r="55" spans="1:13" ht="14.25" customHeight="1" x14ac:dyDescent="0.25">
      <c r="A55" s="15" t="s">
        <v>170</v>
      </c>
      <c r="B55" s="14" t="s">
        <v>405</v>
      </c>
      <c r="C55" s="13">
        <f>C62</f>
        <v>8</v>
      </c>
      <c r="D55" s="13">
        <f t="shared" ref="D55:G55" si="8">D62</f>
        <v>0</v>
      </c>
      <c r="E55" s="13">
        <f t="shared" si="8"/>
        <v>0</v>
      </c>
      <c r="F55" s="13"/>
      <c r="G55" s="13">
        <f t="shared" si="8"/>
        <v>8</v>
      </c>
      <c r="H55" s="6"/>
    </row>
    <row r="56" spans="1:13" ht="15.75" x14ac:dyDescent="0.25">
      <c r="A56" s="12" t="s">
        <v>283</v>
      </c>
      <c r="B56" s="14" t="s">
        <v>427</v>
      </c>
      <c r="C56" s="13">
        <v>506</v>
      </c>
      <c r="D56" s="13"/>
      <c r="E56" s="13"/>
      <c r="F56" s="13"/>
      <c r="G56" s="13">
        <v>506</v>
      </c>
      <c r="H56" s="6"/>
    </row>
    <row r="57" spans="1:13" ht="15.75" x14ac:dyDescent="0.25">
      <c r="A57" s="12" t="s">
        <v>365</v>
      </c>
      <c r="B57" s="14" t="s">
        <v>366</v>
      </c>
      <c r="C57" s="13">
        <v>30</v>
      </c>
      <c r="D57" s="13">
        <v>0</v>
      </c>
      <c r="E57" s="13">
        <v>0</v>
      </c>
      <c r="F57" s="13"/>
      <c r="G57" s="13">
        <f t="shared" si="4"/>
        <v>30</v>
      </c>
      <c r="H57" s="6"/>
    </row>
    <row r="58" spans="1:13" ht="15.75" x14ac:dyDescent="0.25">
      <c r="A58" s="12" t="s">
        <v>248</v>
      </c>
      <c r="B58" s="14" t="s">
        <v>249</v>
      </c>
      <c r="C58" s="13">
        <v>2000</v>
      </c>
      <c r="D58" s="13"/>
      <c r="E58" s="13"/>
      <c r="F58" s="13"/>
      <c r="G58" s="13">
        <f t="shared" si="4"/>
        <v>2000</v>
      </c>
      <c r="H58" s="6"/>
    </row>
    <row r="59" spans="1:13" ht="15.75" x14ac:dyDescent="0.25">
      <c r="A59" s="12" t="s">
        <v>52</v>
      </c>
      <c r="B59" s="14" t="s">
        <v>226</v>
      </c>
      <c r="C59" s="13">
        <f>+C60+C61+C62</f>
        <v>2390</v>
      </c>
      <c r="D59" s="13">
        <f t="shared" ref="D59:G59" si="9">+D60+D61+D62</f>
        <v>0</v>
      </c>
      <c r="E59" s="13">
        <f t="shared" si="9"/>
        <v>0</v>
      </c>
      <c r="F59" s="13"/>
      <c r="G59" s="13">
        <f t="shared" si="9"/>
        <v>2390</v>
      </c>
      <c r="H59" s="6"/>
    </row>
    <row r="60" spans="1:13" ht="15.75" x14ac:dyDescent="0.25">
      <c r="A60" s="7" t="s">
        <v>1</v>
      </c>
      <c r="B60" s="17"/>
      <c r="C60" s="85">
        <v>2252</v>
      </c>
      <c r="D60" s="85"/>
      <c r="E60" s="85"/>
      <c r="F60" s="85"/>
      <c r="G60" s="85">
        <f t="shared" si="4"/>
        <v>2252</v>
      </c>
      <c r="H60" s="6"/>
    </row>
    <row r="61" spans="1:13" ht="15.75" x14ac:dyDescent="0.25">
      <c r="A61" s="7" t="s">
        <v>3</v>
      </c>
      <c r="B61" s="17"/>
      <c r="C61" s="85">
        <v>130</v>
      </c>
      <c r="D61" s="85"/>
      <c r="E61" s="85"/>
      <c r="F61" s="85"/>
      <c r="G61" s="85">
        <f t="shared" si="4"/>
        <v>130</v>
      </c>
      <c r="H61" s="6"/>
    </row>
    <row r="62" spans="1:13" ht="15.75" x14ac:dyDescent="0.25">
      <c r="A62" s="21" t="s">
        <v>131</v>
      </c>
      <c r="B62" s="17"/>
      <c r="C62" s="85">
        <v>8</v>
      </c>
      <c r="D62" s="85"/>
      <c r="E62" s="85"/>
      <c r="F62" s="85"/>
      <c r="G62" s="85">
        <f t="shared" si="4"/>
        <v>8</v>
      </c>
      <c r="H62" s="6"/>
    </row>
    <row r="63" spans="1:13" ht="15.75" x14ac:dyDescent="0.25">
      <c r="A63" s="7" t="s">
        <v>163</v>
      </c>
      <c r="B63" s="17" t="s">
        <v>168</v>
      </c>
      <c r="C63" s="85">
        <v>30</v>
      </c>
      <c r="D63" s="85"/>
      <c r="E63" s="85"/>
      <c r="F63" s="85"/>
      <c r="G63" s="85">
        <f t="shared" si="4"/>
        <v>30</v>
      </c>
      <c r="H63" s="6"/>
    </row>
    <row r="64" spans="1:13" ht="15.75" x14ac:dyDescent="0.25">
      <c r="A64" s="12" t="s">
        <v>6</v>
      </c>
      <c r="B64" s="14" t="s">
        <v>62</v>
      </c>
      <c r="C64" s="13">
        <f>C65</f>
        <v>10000</v>
      </c>
      <c r="D64" s="13">
        <f t="shared" ref="D64:G64" si="10">D65</f>
        <v>0</v>
      </c>
      <c r="E64" s="13">
        <f t="shared" si="10"/>
        <v>0</v>
      </c>
      <c r="F64" s="13"/>
      <c r="G64" s="13">
        <f t="shared" si="10"/>
        <v>10000</v>
      </c>
      <c r="H64" s="6"/>
      <c r="I64" s="4"/>
      <c r="J64" s="4"/>
      <c r="K64" s="4"/>
      <c r="L64" s="4"/>
      <c r="M64" s="4"/>
    </row>
    <row r="65" spans="1:9" ht="15.75" x14ac:dyDescent="0.25">
      <c r="A65" s="7" t="s">
        <v>281</v>
      </c>
      <c r="B65" s="17"/>
      <c r="C65" s="85">
        <v>10000</v>
      </c>
      <c r="D65" s="85">
        <v>0</v>
      </c>
      <c r="E65" s="85">
        <v>0</v>
      </c>
      <c r="F65" s="85"/>
      <c r="G65" s="85">
        <f t="shared" si="4"/>
        <v>10000</v>
      </c>
      <c r="H65" s="6"/>
    </row>
    <row r="66" spans="1:9" ht="15.75" x14ac:dyDescent="0.25">
      <c r="A66" s="12" t="s">
        <v>7</v>
      </c>
      <c r="B66" s="14" t="s">
        <v>63</v>
      </c>
      <c r="C66" s="13">
        <f>+C69+C70+C71</f>
        <v>8650</v>
      </c>
      <c r="D66" s="13">
        <f t="shared" ref="D66:G66" si="11">+D69+D70+D71</f>
        <v>0</v>
      </c>
      <c r="E66" s="13">
        <f t="shared" si="11"/>
        <v>0</v>
      </c>
      <c r="F66" s="13"/>
      <c r="G66" s="13">
        <f t="shared" si="11"/>
        <v>8650</v>
      </c>
      <c r="H66" s="6"/>
    </row>
    <row r="67" spans="1:9" ht="15.75" x14ac:dyDescent="0.25">
      <c r="A67" s="12" t="s">
        <v>3</v>
      </c>
      <c r="B67" s="14" t="s">
        <v>64</v>
      </c>
      <c r="C67" s="13">
        <f>C72</f>
        <v>60</v>
      </c>
      <c r="D67" s="13">
        <f t="shared" ref="D67:G67" si="12">D72</f>
        <v>0</v>
      </c>
      <c r="E67" s="13">
        <f t="shared" si="12"/>
        <v>0</v>
      </c>
      <c r="F67" s="13"/>
      <c r="G67" s="13">
        <f t="shared" si="12"/>
        <v>60</v>
      </c>
      <c r="H67" s="6"/>
    </row>
    <row r="68" spans="1:9" ht="15.75" x14ac:dyDescent="0.25">
      <c r="A68" s="15" t="s">
        <v>131</v>
      </c>
      <c r="B68" s="14" t="s">
        <v>132</v>
      </c>
      <c r="C68" s="13">
        <f>C73</f>
        <v>140</v>
      </c>
      <c r="D68" s="13">
        <f t="shared" ref="D68:G68" si="13">D73</f>
        <v>0</v>
      </c>
      <c r="E68" s="13">
        <f t="shared" si="13"/>
        <v>0</v>
      </c>
      <c r="F68" s="13"/>
      <c r="G68" s="13">
        <f t="shared" si="13"/>
        <v>140</v>
      </c>
      <c r="H68" s="6"/>
    </row>
    <row r="69" spans="1:9" ht="15.75" x14ac:dyDescent="0.25">
      <c r="A69" s="15" t="s">
        <v>428</v>
      </c>
      <c r="B69" s="14" t="s">
        <v>404</v>
      </c>
      <c r="C69" s="13">
        <v>8450</v>
      </c>
      <c r="D69" s="13"/>
      <c r="E69" s="13"/>
      <c r="F69" s="13"/>
      <c r="G69" s="13">
        <f t="shared" si="4"/>
        <v>8450</v>
      </c>
      <c r="H69" s="6"/>
    </row>
    <row r="70" spans="1:9" ht="15.75" x14ac:dyDescent="0.25">
      <c r="A70" s="12" t="s">
        <v>536</v>
      </c>
      <c r="B70" s="14" t="s">
        <v>537</v>
      </c>
      <c r="C70" s="13">
        <v>0</v>
      </c>
      <c r="D70" s="13"/>
      <c r="E70" s="13">
        <v>0</v>
      </c>
      <c r="F70" s="13"/>
      <c r="G70" s="13">
        <f>+C70+D69:D70</f>
        <v>0</v>
      </c>
      <c r="H70" s="6"/>
    </row>
    <row r="71" spans="1:9" ht="15.75" x14ac:dyDescent="0.25">
      <c r="A71" s="12" t="s">
        <v>224</v>
      </c>
      <c r="B71" s="14" t="s">
        <v>65</v>
      </c>
      <c r="C71" s="13">
        <f>+C72+C73</f>
        <v>200</v>
      </c>
      <c r="D71" s="13">
        <f t="shared" ref="D71:G71" si="14">+D72+D73</f>
        <v>0</v>
      </c>
      <c r="E71" s="13">
        <f t="shared" si="14"/>
        <v>0</v>
      </c>
      <c r="F71" s="13"/>
      <c r="G71" s="13">
        <f t="shared" si="14"/>
        <v>200</v>
      </c>
      <c r="H71" s="6"/>
    </row>
    <row r="72" spans="1:9" ht="15.75" x14ac:dyDescent="0.25">
      <c r="A72" s="7" t="s">
        <v>11</v>
      </c>
      <c r="B72" s="17" t="s">
        <v>66</v>
      </c>
      <c r="C72" s="85">
        <v>60</v>
      </c>
      <c r="D72" s="85"/>
      <c r="E72" s="85"/>
      <c r="F72" s="85"/>
      <c r="G72" s="85">
        <f t="shared" si="4"/>
        <v>60</v>
      </c>
      <c r="H72" s="6"/>
    </row>
    <row r="73" spans="1:9" ht="15.75" x14ac:dyDescent="0.25">
      <c r="A73" s="7" t="s">
        <v>386</v>
      </c>
      <c r="B73" s="17" t="s">
        <v>132</v>
      </c>
      <c r="C73" s="85">
        <v>140</v>
      </c>
      <c r="D73" s="85"/>
      <c r="E73" s="85"/>
      <c r="F73" s="85"/>
      <c r="G73" s="85">
        <f t="shared" si="4"/>
        <v>140</v>
      </c>
      <c r="H73" s="6"/>
    </row>
    <row r="74" spans="1:9" ht="15.75" x14ac:dyDescent="0.25">
      <c r="A74" s="19" t="s">
        <v>174</v>
      </c>
      <c r="B74" s="14" t="s">
        <v>67</v>
      </c>
      <c r="C74" s="13">
        <f>+C76+C77+C78+C80+C83+C191+C81+C82+C75+C79</f>
        <v>25725</v>
      </c>
      <c r="D74" s="13">
        <f t="shared" ref="D74:G74" si="15">+D76+D77+D78+D80+D83+D191+D81+D82+D75+D79</f>
        <v>584</v>
      </c>
      <c r="E74" s="13">
        <f t="shared" si="15"/>
        <v>-30</v>
      </c>
      <c r="F74" s="13"/>
      <c r="G74" s="13">
        <f t="shared" si="15"/>
        <v>26279</v>
      </c>
      <c r="H74" s="6"/>
    </row>
    <row r="75" spans="1:9" ht="15.75" x14ac:dyDescent="0.25">
      <c r="A75" s="19" t="s">
        <v>407</v>
      </c>
      <c r="B75" s="14" t="s">
        <v>408</v>
      </c>
      <c r="C75" s="13">
        <f>+C85+C89++C94+C117+C107+C112++C126+C131+C137+C142+C147+C157+C163+C168+C177</f>
        <v>93</v>
      </c>
      <c r="D75" s="13">
        <f t="shared" ref="D75:G75" si="16">+D85+D89++D94+D117+D107+D112++D126+D131+D137+D142+D147+D157+D163+D168+D177</f>
        <v>0</v>
      </c>
      <c r="E75" s="13">
        <f t="shared" si="16"/>
        <v>0</v>
      </c>
      <c r="F75" s="13"/>
      <c r="G75" s="13">
        <f t="shared" si="16"/>
        <v>93</v>
      </c>
      <c r="H75" s="6"/>
    </row>
    <row r="76" spans="1:9" ht="15.75" x14ac:dyDescent="0.25">
      <c r="A76" s="19" t="s">
        <v>20</v>
      </c>
      <c r="B76" s="14" t="s">
        <v>68</v>
      </c>
      <c r="C76" s="13">
        <f>+C86+C90+C95+C100+C104+C108+C113+C118+C122+C127+C132+C138+C143+C148+C152+C158+C164+C169+C173+C178</f>
        <v>8865</v>
      </c>
      <c r="D76" s="13">
        <f t="shared" ref="D76:G76" si="17">+D86+D90+D95+D100+D104+D108+D113+D118+D122+D127+D132+D138+D143+D148+D152+D158+D164+D169+D173+D178</f>
        <v>276</v>
      </c>
      <c r="E76" s="13">
        <f t="shared" si="17"/>
        <v>-100</v>
      </c>
      <c r="F76" s="13"/>
      <c r="G76" s="13">
        <f t="shared" si="17"/>
        <v>9041</v>
      </c>
      <c r="H76" s="6"/>
    </row>
    <row r="77" spans="1:9" ht="15.75" x14ac:dyDescent="0.25">
      <c r="A77" s="19" t="s">
        <v>296</v>
      </c>
      <c r="B77" s="14" t="s">
        <v>297</v>
      </c>
      <c r="C77" s="13">
        <f>C182</f>
        <v>1325</v>
      </c>
      <c r="D77" s="13">
        <f t="shared" ref="D77:G77" si="18">D182</f>
        <v>0</v>
      </c>
      <c r="E77" s="13">
        <f t="shared" si="18"/>
        <v>0</v>
      </c>
      <c r="F77" s="13"/>
      <c r="G77" s="13">
        <f t="shared" si="18"/>
        <v>1325</v>
      </c>
      <c r="H77" s="6"/>
      <c r="I77" s="4"/>
    </row>
    <row r="78" spans="1:9" ht="15.75" x14ac:dyDescent="0.25">
      <c r="A78" s="20" t="s">
        <v>160</v>
      </c>
      <c r="B78" s="14" t="s">
        <v>161</v>
      </c>
      <c r="C78" s="13">
        <f>+C91+C105+C109+C114+C119+C123+C128+C133+C139+C144+C153+C159+C165+C170+C174+C180+C149+C101</f>
        <v>936</v>
      </c>
      <c r="D78" s="13">
        <f t="shared" ref="D78:G78" si="19">+D91+D105+D109+D114+D119+D123+D128+D133+D139+D144+D153+D159+D165+D170+D174+D180+D149+D101</f>
        <v>0</v>
      </c>
      <c r="E78" s="13">
        <f t="shared" si="19"/>
        <v>0</v>
      </c>
      <c r="F78" s="13"/>
      <c r="G78" s="13">
        <f t="shared" si="19"/>
        <v>936</v>
      </c>
      <c r="H78" s="6"/>
    </row>
    <row r="79" spans="1:9" ht="15.75" x14ac:dyDescent="0.25">
      <c r="A79" s="20" t="s">
        <v>167</v>
      </c>
      <c r="B79" s="14" t="s">
        <v>411</v>
      </c>
      <c r="C79" s="13">
        <f>C160+C179</f>
        <v>971</v>
      </c>
      <c r="D79" s="13">
        <f t="shared" ref="D79:G79" si="20">D160+D179</f>
        <v>56</v>
      </c>
      <c r="E79" s="13">
        <f t="shared" si="20"/>
        <v>0</v>
      </c>
      <c r="F79" s="13"/>
      <c r="G79" s="13">
        <f t="shared" si="20"/>
        <v>1027</v>
      </c>
      <c r="H79" s="6"/>
    </row>
    <row r="80" spans="1:9" ht="15.75" x14ac:dyDescent="0.25">
      <c r="A80" s="20" t="s">
        <v>167</v>
      </c>
      <c r="B80" s="14" t="s">
        <v>164</v>
      </c>
      <c r="C80" s="13">
        <f>C194+C120+C134</f>
        <v>200</v>
      </c>
      <c r="D80" s="13">
        <f t="shared" ref="D80:G80" si="21">D194+D120+D134</f>
        <v>0</v>
      </c>
      <c r="E80" s="13">
        <f t="shared" si="21"/>
        <v>0</v>
      </c>
      <c r="F80" s="13"/>
      <c r="G80" s="13">
        <f t="shared" si="21"/>
        <v>200</v>
      </c>
      <c r="H80" s="6"/>
    </row>
    <row r="81" spans="1:8" ht="15.75" x14ac:dyDescent="0.25">
      <c r="A81" s="35" t="s">
        <v>349</v>
      </c>
      <c r="B81" s="45" t="s">
        <v>351</v>
      </c>
      <c r="C81" s="13">
        <f>+C197</f>
        <v>11942</v>
      </c>
      <c r="D81" s="13">
        <f t="shared" ref="D81:G81" si="22">+D197</f>
        <v>0</v>
      </c>
      <c r="E81" s="13">
        <f t="shared" si="22"/>
        <v>0</v>
      </c>
      <c r="F81" s="13"/>
      <c r="G81" s="13">
        <f t="shared" si="22"/>
        <v>11942</v>
      </c>
      <c r="H81" s="6"/>
    </row>
    <row r="82" spans="1:8" ht="15.75" x14ac:dyDescent="0.25">
      <c r="A82" s="35" t="s">
        <v>349</v>
      </c>
      <c r="B82" s="8" t="s">
        <v>354</v>
      </c>
      <c r="C82" s="13">
        <f>C200</f>
        <v>994</v>
      </c>
      <c r="D82" s="13">
        <f t="shared" ref="D82:G82" si="23">D200</f>
        <v>0</v>
      </c>
      <c r="E82" s="13">
        <f t="shared" si="23"/>
        <v>0</v>
      </c>
      <c r="F82" s="13"/>
      <c r="G82" s="13">
        <f t="shared" si="23"/>
        <v>994</v>
      </c>
      <c r="H82" s="6"/>
    </row>
    <row r="83" spans="1:8" ht="18" customHeight="1" x14ac:dyDescent="0.25">
      <c r="A83" s="19" t="s">
        <v>21</v>
      </c>
      <c r="B83" s="14" t="s">
        <v>69</v>
      </c>
      <c r="C83" s="13">
        <f>C96+C102+C110+C115+C129+C150+C145+C135+C155+C166+C175+C140+C171+C124+C92+C181</f>
        <v>59</v>
      </c>
      <c r="D83" s="13">
        <f>D96+D102+D110+D115+D129+D150+D145+D135+D155+D166+D175+D140+D171+D124+D92+D181</f>
        <v>232</v>
      </c>
      <c r="E83" s="13">
        <f t="shared" ref="E83:G83" si="24">E96+E102+E110+E115+E129+E150+E145+E135+E155+E166+E175+E140+E171+E124+E92+E181</f>
        <v>90</v>
      </c>
      <c r="F83" s="13"/>
      <c r="G83" s="13">
        <f t="shared" si="24"/>
        <v>381</v>
      </c>
      <c r="H83" s="6"/>
    </row>
    <row r="84" spans="1:8" ht="15" customHeight="1" x14ac:dyDescent="0.25">
      <c r="A84" s="20" t="s">
        <v>22</v>
      </c>
      <c r="B84" s="12" t="s">
        <v>70</v>
      </c>
      <c r="C84" s="13">
        <f>+C86+C87+C85</f>
        <v>266</v>
      </c>
      <c r="D84" s="13">
        <f t="shared" ref="D84:G84" si="25">+D86+D87+D85</f>
        <v>0</v>
      </c>
      <c r="E84" s="13">
        <f t="shared" si="25"/>
        <v>0</v>
      </c>
      <c r="F84" s="13"/>
      <c r="G84" s="13">
        <f t="shared" si="25"/>
        <v>266</v>
      </c>
      <c r="H84" s="6"/>
    </row>
    <row r="85" spans="1:8" ht="15" customHeight="1" x14ac:dyDescent="0.25">
      <c r="A85" s="25" t="s">
        <v>409</v>
      </c>
      <c r="B85" s="17" t="s">
        <v>408</v>
      </c>
      <c r="C85" s="76">
        <v>10</v>
      </c>
      <c r="D85" s="85"/>
      <c r="E85" s="75">
        <v>0</v>
      </c>
      <c r="F85" s="75"/>
      <c r="G85" s="85">
        <f t="shared" ref="G85:G140" si="26">+E85+D85+C85</f>
        <v>10</v>
      </c>
      <c r="H85" s="6"/>
    </row>
    <row r="86" spans="1:8" ht="18.75" customHeight="1" x14ac:dyDescent="0.25">
      <c r="A86" s="21" t="s">
        <v>20</v>
      </c>
      <c r="B86" s="17" t="s">
        <v>71</v>
      </c>
      <c r="C86" s="76">
        <v>256</v>
      </c>
      <c r="D86" s="85"/>
      <c r="E86" s="75"/>
      <c r="F86" s="75"/>
      <c r="G86" s="85">
        <f t="shared" si="26"/>
        <v>256</v>
      </c>
      <c r="H86" s="6"/>
    </row>
    <row r="87" spans="1:8" ht="20.25" customHeight="1" x14ac:dyDescent="0.25">
      <c r="A87" s="21" t="s">
        <v>160</v>
      </c>
      <c r="B87" s="17" t="s">
        <v>161</v>
      </c>
      <c r="C87" s="85">
        <v>0</v>
      </c>
      <c r="D87" s="13"/>
      <c r="E87" s="85"/>
      <c r="F87" s="123"/>
      <c r="G87" s="123">
        <f t="shared" si="26"/>
        <v>0</v>
      </c>
      <c r="H87" s="6"/>
    </row>
    <row r="88" spans="1:8" ht="19.5" customHeight="1" x14ac:dyDescent="0.25">
      <c r="A88" s="20" t="s">
        <v>23</v>
      </c>
      <c r="B88" s="12" t="s">
        <v>72</v>
      </c>
      <c r="C88" s="13">
        <f>+C90+C91+C92+C89</f>
        <v>215</v>
      </c>
      <c r="D88" s="13">
        <f t="shared" ref="D88:G88" si="27">+D90+D91+D92+D89</f>
        <v>0</v>
      </c>
      <c r="E88" s="13">
        <f t="shared" si="27"/>
        <v>0</v>
      </c>
      <c r="F88" s="13"/>
      <c r="G88" s="13">
        <f t="shared" si="27"/>
        <v>215</v>
      </c>
      <c r="H88" s="6"/>
    </row>
    <row r="89" spans="1:8" ht="19.5" customHeight="1" x14ac:dyDescent="0.25">
      <c r="A89" s="25" t="s">
        <v>409</v>
      </c>
      <c r="B89" s="17" t="s">
        <v>408</v>
      </c>
      <c r="C89" s="85">
        <v>2</v>
      </c>
      <c r="D89" s="85"/>
      <c r="E89" s="85"/>
      <c r="F89" s="123"/>
      <c r="G89" s="123">
        <f t="shared" si="26"/>
        <v>2</v>
      </c>
      <c r="H89" s="6"/>
    </row>
    <row r="90" spans="1:8" ht="18" customHeight="1" x14ac:dyDescent="0.25">
      <c r="A90" s="21" t="s">
        <v>20</v>
      </c>
      <c r="B90" s="17" t="s">
        <v>71</v>
      </c>
      <c r="C90" s="76">
        <v>200</v>
      </c>
      <c r="D90" s="75"/>
      <c r="E90" s="85"/>
      <c r="F90" s="85"/>
      <c r="G90" s="85">
        <f t="shared" si="26"/>
        <v>200</v>
      </c>
      <c r="H90" s="6"/>
    </row>
    <row r="91" spans="1:8" ht="18" customHeight="1" x14ac:dyDescent="0.25">
      <c r="A91" s="21" t="s">
        <v>160</v>
      </c>
      <c r="B91" s="17" t="s">
        <v>161</v>
      </c>
      <c r="C91" s="76">
        <v>13</v>
      </c>
      <c r="D91" s="75"/>
      <c r="E91" s="85"/>
      <c r="F91" s="85"/>
      <c r="G91" s="85">
        <f t="shared" si="26"/>
        <v>13</v>
      </c>
      <c r="H91" s="6"/>
    </row>
    <row r="92" spans="1:8" ht="18" customHeight="1" x14ac:dyDescent="0.25">
      <c r="A92" s="21" t="s">
        <v>131</v>
      </c>
      <c r="B92" s="17" t="s">
        <v>134</v>
      </c>
      <c r="C92" s="76">
        <v>0</v>
      </c>
      <c r="D92" s="75"/>
      <c r="E92" s="85"/>
      <c r="F92" s="85"/>
      <c r="G92" s="85">
        <f t="shared" si="26"/>
        <v>0</v>
      </c>
      <c r="H92" s="6"/>
    </row>
    <row r="93" spans="1:8" ht="20.25" customHeight="1" x14ac:dyDescent="0.25">
      <c r="A93" s="20" t="s">
        <v>24</v>
      </c>
      <c r="B93" s="12" t="s">
        <v>70</v>
      </c>
      <c r="C93" s="13">
        <f>C95+C96+C97+C94</f>
        <v>204</v>
      </c>
      <c r="D93" s="72">
        <f t="shared" ref="D93:G93" si="28">D95+D96+D97+D94</f>
        <v>0</v>
      </c>
      <c r="E93" s="13">
        <f t="shared" si="28"/>
        <v>0</v>
      </c>
      <c r="F93" s="13"/>
      <c r="G93" s="13">
        <f t="shared" si="28"/>
        <v>204</v>
      </c>
      <c r="H93" s="6"/>
    </row>
    <row r="94" spans="1:8" ht="20.25" customHeight="1" x14ac:dyDescent="0.25">
      <c r="A94" s="25" t="s">
        <v>409</v>
      </c>
      <c r="B94" s="17" t="s">
        <v>408</v>
      </c>
      <c r="C94" s="85">
        <v>4</v>
      </c>
      <c r="D94" s="75"/>
      <c r="E94" s="85"/>
      <c r="F94" s="85"/>
      <c r="G94" s="85">
        <f t="shared" si="26"/>
        <v>4</v>
      </c>
      <c r="H94" s="6"/>
    </row>
    <row r="95" spans="1:8" ht="18.75" customHeight="1" x14ac:dyDescent="0.25">
      <c r="A95" s="21" t="s">
        <v>20</v>
      </c>
      <c r="B95" s="17" t="s">
        <v>71</v>
      </c>
      <c r="C95" s="76">
        <v>200</v>
      </c>
      <c r="D95" s="75"/>
      <c r="E95" s="85"/>
      <c r="F95" s="85"/>
      <c r="G95" s="85">
        <f t="shared" si="26"/>
        <v>200</v>
      </c>
      <c r="H95" s="6"/>
    </row>
    <row r="96" spans="1:8" ht="18.75" customHeight="1" x14ac:dyDescent="0.25">
      <c r="A96" s="21" t="s">
        <v>131</v>
      </c>
      <c r="B96" s="17" t="s">
        <v>134</v>
      </c>
      <c r="C96" s="76">
        <v>0</v>
      </c>
      <c r="D96" s="75"/>
      <c r="E96" s="85"/>
      <c r="F96" s="85"/>
      <c r="G96" s="85">
        <f t="shared" si="26"/>
        <v>0</v>
      </c>
      <c r="H96" s="6"/>
    </row>
    <row r="97" spans="1:8" ht="18.75" customHeight="1" x14ac:dyDescent="0.25">
      <c r="A97" s="21" t="s">
        <v>160</v>
      </c>
      <c r="B97" s="17" t="s">
        <v>161</v>
      </c>
      <c r="C97" s="76">
        <v>0</v>
      </c>
      <c r="D97" s="75"/>
      <c r="E97" s="85"/>
      <c r="F97" s="85"/>
      <c r="G97" s="85">
        <f t="shared" si="26"/>
        <v>0</v>
      </c>
      <c r="H97" s="6"/>
    </row>
    <row r="98" spans="1:8" ht="17.25" customHeight="1" x14ac:dyDescent="0.25">
      <c r="A98" s="20" t="s">
        <v>25</v>
      </c>
      <c r="B98" s="12" t="s">
        <v>70</v>
      </c>
      <c r="C98" s="73">
        <f>+C100+C101+C102+C99</f>
        <v>200</v>
      </c>
      <c r="D98" s="73">
        <f t="shared" ref="D98:G98" si="29">+D100+D101+D102+D99</f>
        <v>0</v>
      </c>
      <c r="E98" s="13">
        <f t="shared" si="29"/>
        <v>0</v>
      </c>
      <c r="F98" s="13"/>
      <c r="G98" s="13">
        <f t="shared" si="29"/>
        <v>200</v>
      </c>
      <c r="H98" s="6"/>
    </row>
    <row r="99" spans="1:8" ht="17.25" customHeight="1" x14ac:dyDescent="0.25">
      <c r="A99" s="25" t="s">
        <v>409</v>
      </c>
      <c r="B99" s="17" t="s">
        <v>408</v>
      </c>
      <c r="C99" s="76">
        <v>0</v>
      </c>
      <c r="D99" s="72"/>
      <c r="E99" s="85"/>
      <c r="F99" s="85"/>
      <c r="G99" s="85">
        <f t="shared" si="26"/>
        <v>0</v>
      </c>
      <c r="H99" s="6"/>
    </row>
    <row r="100" spans="1:8" ht="21.75" customHeight="1" x14ac:dyDescent="0.25">
      <c r="A100" s="23" t="s">
        <v>271</v>
      </c>
      <c r="B100" s="17" t="s">
        <v>71</v>
      </c>
      <c r="C100" s="76">
        <v>199</v>
      </c>
      <c r="D100" s="75">
        <v>-21</v>
      </c>
      <c r="E100" s="85"/>
      <c r="F100" s="85"/>
      <c r="G100" s="85">
        <f t="shared" si="26"/>
        <v>178</v>
      </c>
      <c r="H100" s="6"/>
    </row>
    <row r="101" spans="1:8" ht="21" customHeight="1" x14ac:dyDescent="0.25">
      <c r="A101" s="21" t="s">
        <v>160</v>
      </c>
      <c r="B101" s="17" t="s">
        <v>161</v>
      </c>
      <c r="C101" s="76">
        <v>1</v>
      </c>
      <c r="D101" s="75"/>
      <c r="E101" s="85"/>
      <c r="F101" s="85"/>
      <c r="G101" s="85">
        <f t="shared" si="26"/>
        <v>1</v>
      </c>
      <c r="H101" s="6"/>
    </row>
    <row r="102" spans="1:8" ht="21" customHeight="1" x14ac:dyDescent="0.25">
      <c r="A102" s="21" t="s">
        <v>131</v>
      </c>
      <c r="B102" s="17" t="s">
        <v>134</v>
      </c>
      <c r="C102" s="76">
        <v>0</v>
      </c>
      <c r="D102" s="75">
        <v>21</v>
      </c>
      <c r="E102" s="85"/>
      <c r="F102" s="85"/>
      <c r="G102" s="85">
        <f t="shared" si="26"/>
        <v>21</v>
      </c>
      <c r="H102" s="6"/>
    </row>
    <row r="103" spans="1:8" ht="18" customHeight="1" x14ac:dyDescent="0.25">
      <c r="A103" s="20" t="s">
        <v>26</v>
      </c>
      <c r="B103" s="12" t="s">
        <v>70</v>
      </c>
      <c r="C103" s="73">
        <f>+C104+C105</f>
        <v>385</v>
      </c>
      <c r="D103" s="72">
        <f t="shared" ref="D103:G103" si="30">+D104+D105</f>
        <v>0</v>
      </c>
      <c r="E103" s="13">
        <f t="shared" si="30"/>
        <v>0</v>
      </c>
      <c r="F103" s="13"/>
      <c r="G103" s="13">
        <f t="shared" si="30"/>
        <v>385</v>
      </c>
      <c r="H103" s="6"/>
    </row>
    <row r="104" spans="1:8" ht="18.75" customHeight="1" x14ac:dyDescent="0.25">
      <c r="A104" s="21" t="s">
        <v>20</v>
      </c>
      <c r="B104" s="17" t="s">
        <v>71</v>
      </c>
      <c r="C104" s="76">
        <v>355</v>
      </c>
      <c r="D104" s="85"/>
      <c r="E104" s="85"/>
      <c r="F104" s="123"/>
      <c r="G104" s="123">
        <f t="shared" si="26"/>
        <v>355</v>
      </c>
      <c r="H104" s="6"/>
    </row>
    <row r="105" spans="1:8" ht="17.25" customHeight="1" x14ac:dyDescent="0.25">
      <c r="A105" s="21" t="s">
        <v>160</v>
      </c>
      <c r="B105" s="17" t="s">
        <v>161</v>
      </c>
      <c r="C105" s="76">
        <v>30</v>
      </c>
      <c r="D105" s="85"/>
      <c r="E105" s="85"/>
      <c r="F105" s="123"/>
      <c r="G105" s="123">
        <f t="shared" si="26"/>
        <v>30</v>
      </c>
      <c r="H105" s="6"/>
    </row>
    <row r="106" spans="1:8" ht="18" customHeight="1" x14ac:dyDescent="0.25">
      <c r="A106" s="20" t="s">
        <v>27</v>
      </c>
      <c r="B106" s="22" t="s">
        <v>73</v>
      </c>
      <c r="C106" s="73">
        <f>+C108+C109+C110+C107</f>
        <v>534</v>
      </c>
      <c r="D106" s="13">
        <f t="shared" ref="D106:G106" si="31">+D108+D109+D110+D107</f>
        <v>0</v>
      </c>
      <c r="E106" s="13">
        <f t="shared" si="31"/>
        <v>0</v>
      </c>
      <c r="F106" s="129"/>
      <c r="G106" s="129">
        <f t="shared" si="31"/>
        <v>534</v>
      </c>
      <c r="H106" s="6"/>
    </row>
    <row r="107" spans="1:8" ht="18" customHeight="1" x14ac:dyDescent="0.25">
      <c r="A107" s="25" t="s">
        <v>409</v>
      </c>
      <c r="B107" s="17" t="s">
        <v>408</v>
      </c>
      <c r="C107" s="76">
        <v>9</v>
      </c>
      <c r="D107" s="85"/>
      <c r="E107" s="85"/>
      <c r="F107" s="123"/>
      <c r="G107" s="123">
        <f t="shared" si="26"/>
        <v>9</v>
      </c>
      <c r="H107" s="6"/>
    </row>
    <row r="108" spans="1:8" ht="17.25" customHeight="1" x14ac:dyDescent="0.25">
      <c r="A108" s="23" t="s">
        <v>271</v>
      </c>
      <c r="B108" s="17" t="s">
        <v>71</v>
      </c>
      <c r="C108" s="76">
        <v>445</v>
      </c>
      <c r="D108" s="85"/>
      <c r="E108" s="85"/>
      <c r="F108" s="123"/>
      <c r="G108" s="123">
        <f t="shared" si="26"/>
        <v>445</v>
      </c>
      <c r="H108" s="6"/>
    </row>
    <row r="109" spans="1:8" ht="18" customHeight="1" x14ac:dyDescent="0.25">
      <c r="A109" s="21" t="s">
        <v>160</v>
      </c>
      <c r="B109" s="17" t="s">
        <v>161</v>
      </c>
      <c r="C109" s="76">
        <v>80</v>
      </c>
      <c r="D109" s="13"/>
      <c r="E109" s="85"/>
      <c r="F109" s="123"/>
      <c r="G109" s="123">
        <f t="shared" si="26"/>
        <v>80</v>
      </c>
      <c r="H109" s="6"/>
    </row>
    <row r="110" spans="1:8" ht="19.5" customHeight="1" x14ac:dyDescent="0.25">
      <c r="A110" s="21" t="s">
        <v>131</v>
      </c>
      <c r="B110" s="17" t="s">
        <v>134</v>
      </c>
      <c r="C110" s="76"/>
      <c r="D110" s="13"/>
      <c r="E110" s="85"/>
      <c r="F110" s="123"/>
      <c r="G110" s="123">
        <f t="shared" si="26"/>
        <v>0</v>
      </c>
      <c r="H110" s="6"/>
    </row>
    <row r="111" spans="1:8" ht="16.5" customHeight="1" x14ac:dyDescent="0.25">
      <c r="A111" s="20" t="s">
        <v>34</v>
      </c>
      <c r="B111" s="12" t="s">
        <v>73</v>
      </c>
      <c r="C111" s="73">
        <f>+C113+C114+C115+C112</f>
        <v>577</v>
      </c>
      <c r="D111" s="13">
        <f t="shared" ref="D111:G111" si="32">+D113+D114+D115+D112</f>
        <v>0</v>
      </c>
      <c r="E111" s="13">
        <f t="shared" si="32"/>
        <v>0</v>
      </c>
      <c r="F111" s="13"/>
      <c r="G111" s="13">
        <f t="shared" si="32"/>
        <v>577</v>
      </c>
      <c r="H111" s="6"/>
    </row>
    <row r="112" spans="1:8" ht="16.5" customHeight="1" x14ac:dyDescent="0.25">
      <c r="A112" s="25" t="s">
        <v>409</v>
      </c>
      <c r="B112" s="17" t="s">
        <v>408</v>
      </c>
      <c r="C112" s="76">
        <v>3</v>
      </c>
      <c r="D112" s="85"/>
      <c r="E112" s="85"/>
      <c r="F112" s="123"/>
      <c r="G112" s="123">
        <f t="shared" si="26"/>
        <v>3</v>
      </c>
      <c r="H112" s="6"/>
    </row>
    <row r="113" spans="1:8" ht="17.25" customHeight="1" x14ac:dyDescent="0.25">
      <c r="A113" s="21" t="s">
        <v>20</v>
      </c>
      <c r="B113" s="17" t="s">
        <v>71</v>
      </c>
      <c r="C113" s="76">
        <v>512</v>
      </c>
      <c r="D113" s="85"/>
      <c r="E113" s="85"/>
      <c r="F113" s="123"/>
      <c r="G113" s="123">
        <f t="shared" si="26"/>
        <v>512</v>
      </c>
      <c r="H113" s="6"/>
    </row>
    <row r="114" spans="1:8" ht="21" customHeight="1" x14ac:dyDescent="0.25">
      <c r="A114" s="21" t="s">
        <v>160</v>
      </c>
      <c r="B114" s="17" t="s">
        <v>247</v>
      </c>
      <c r="C114" s="76">
        <v>62</v>
      </c>
      <c r="D114" s="85"/>
      <c r="E114" s="85"/>
      <c r="F114" s="123"/>
      <c r="G114" s="123">
        <f t="shared" si="26"/>
        <v>62</v>
      </c>
      <c r="H114" s="6"/>
    </row>
    <row r="115" spans="1:8" ht="18.75" customHeight="1" x14ac:dyDescent="0.25">
      <c r="A115" s="21" t="s">
        <v>131</v>
      </c>
      <c r="B115" s="17" t="s">
        <v>134</v>
      </c>
      <c r="C115" s="76"/>
      <c r="D115" s="13"/>
      <c r="E115" s="85"/>
      <c r="F115" s="123"/>
      <c r="G115" s="123">
        <f t="shared" si="26"/>
        <v>0</v>
      </c>
      <c r="H115" s="6"/>
    </row>
    <row r="116" spans="1:8" ht="17.25" customHeight="1" x14ac:dyDescent="0.25">
      <c r="A116" s="20" t="s">
        <v>35</v>
      </c>
      <c r="B116" s="12" t="s">
        <v>73</v>
      </c>
      <c r="C116" s="73">
        <f>+C118+C119+C120+C117</f>
        <v>461</v>
      </c>
      <c r="D116" s="13"/>
      <c r="E116" s="13"/>
      <c r="F116" s="129"/>
      <c r="G116" s="123">
        <f t="shared" si="26"/>
        <v>461</v>
      </c>
      <c r="H116" s="6"/>
    </row>
    <row r="117" spans="1:8" ht="17.25" customHeight="1" x14ac:dyDescent="0.25">
      <c r="A117" s="25" t="s">
        <v>409</v>
      </c>
      <c r="B117" s="17" t="s">
        <v>408</v>
      </c>
      <c r="C117" s="76">
        <v>2</v>
      </c>
      <c r="D117" s="85"/>
      <c r="E117" s="75"/>
      <c r="F117" s="75"/>
      <c r="G117" s="85">
        <f t="shared" si="26"/>
        <v>2</v>
      </c>
      <c r="H117" s="6"/>
    </row>
    <row r="118" spans="1:8" ht="15" customHeight="1" x14ac:dyDescent="0.25">
      <c r="A118" s="21" t="s">
        <v>20</v>
      </c>
      <c r="B118" s="17" t="s">
        <v>71</v>
      </c>
      <c r="C118" s="76">
        <v>400</v>
      </c>
      <c r="D118" s="85"/>
      <c r="E118" s="75"/>
      <c r="F118" s="75"/>
      <c r="G118" s="85">
        <f t="shared" si="26"/>
        <v>400</v>
      </c>
      <c r="H118" s="6"/>
    </row>
    <row r="119" spans="1:8" ht="16.5" customHeight="1" x14ac:dyDescent="0.25">
      <c r="A119" s="21" t="s">
        <v>160</v>
      </c>
      <c r="B119" s="17" t="s">
        <v>161</v>
      </c>
      <c r="C119" s="76">
        <v>59</v>
      </c>
      <c r="D119" s="85"/>
      <c r="E119" s="75"/>
      <c r="F119" s="75"/>
      <c r="G119" s="85">
        <f t="shared" si="26"/>
        <v>59</v>
      </c>
      <c r="H119" s="6"/>
    </row>
    <row r="120" spans="1:8" ht="16.5" customHeight="1" x14ac:dyDescent="0.25">
      <c r="A120" s="21"/>
      <c r="B120" s="24"/>
      <c r="C120" s="76"/>
      <c r="D120" s="13"/>
      <c r="E120" s="75"/>
      <c r="F120" s="75"/>
      <c r="G120" s="85">
        <f t="shared" si="26"/>
        <v>0</v>
      </c>
      <c r="H120" s="6"/>
    </row>
    <row r="121" spans="1:8" ht="23.25" customHeight="1" x14ac:dyDescent="0.25">
      <c r="A121" s="20" t="s">
        <v>36</v>
      </c>
      <c r="B121" s="12" t="s">
        <v>70</v>
      </c>
      <c r="C121" s="13">
        <f>+C122+C123+C124</f>
        <v>289</v>
      </c>
      <c r="D121" s="13">
        <f t="shared" ref="D121:G121" si="33">+D122+D123+D124</f>
        <v>0</v>
      </c>
      <c r="E121" s="13">
        <f t="shared" si="33"/>
        <v>0</v>
      </c>
      <c r="F121" s="13"/>
      <c r="G121" s="13">
        <f t="shared" si="33"/>
        <v>289</v>
      </c>
      <c r="H121" s="6"/>
    </row>
    <row r="122" spans="1:8" ht="21.75" customHeight="1" x14ac:dyDescent="0.25">
      <c r="A122" s="21" t="s">
        <v>20</v>
      </c>
      <c r="B122" s="17" t="s">
        <v>71</v>
      </c>
      <c r="C122" s="76">
        <v>240</v>
      </c>
      <c r="D122" s="85"/>
      <c r="E122" s="75"/>
      <c r="F122" s="75"/>
      <c r="G122" s="85">
        <f t="shared" si="26"/>
        <v>240</v>
      </c>
      <c r="H122" s="6"/>
    </row>
    <row r="123" spans="1:8" ht="20.25" customHeight="1" x14ac:dyDescent="0.25">
      <c r="A123" s="21" t="s">
        <v>160</v>
      </c>
      <c r="B123" s="17" t="s">
        <v>161</v>
      </c>
      <c r="C123" s="76">
        <v>34</v>
      </c>
      <c r="D123" s="85"/>
      <c r="E123" s="75"/>
      <c r="F123" s="75"/>
      <c r="G123" s="85">
        <f t="shared" si="26"/>
        <v>34</v>
      </c>
      <c r="H123" s="6"/>
    </row>
    <row r="124" spans="1:8" ht="20.25" customHeight="1" x14ac:dyDescent="0.25">
      <c r="A124" s="21" t="s">
        <v>12</v>
      </c>
      <c r="B124" s="17" t="s">
        <v>134</v>
      </c>
      <c r="C124" s="85">
        <v>15</v>
      </c>
      <c r="D124" s="85"/>
      <c r="E124" s="85"/>
      <c r="F124" s="85"/>
      <c r="G124" s="85">
        <f t="shared" si="26"/>
        <v>15</v>
      </c>
      <c r="H124" s="6"/>
    </row>
    <row r="125" spans="1:8" ht="22.5" customHeight="1" x14ac:dyDescent="0.25">
      <c r="A125" s="20" t="s">
        <v>37</v>
      </c>
      <c r="B125" s="12" t="s">
        <v>73</v>
      </c>
      <c r="C125" s="13">
        <f>+C127+C128+C129+C126</f>
        <v>418</v>
      </c>
      <c r="D125" s="13">
        <f t="shared" ref="D125:G125" si="34">+D127+D128+D129+D126</f>
        <v>50</v>
      </c>
      <c r="E125" s="13">
        <f t="shared" si="34"/>
        <v>0</v>
      </c>
      <c r="F125" s="13"/>
      <c r="G125" s="13">
        <f t="shared" si="34"/>
        <v>468</v>
      </c>
      <c r="H125" s="6"/>
    </row>
    <row r="126" spans="1:8" ht="22.5" customHeight="1" x14ac:dyDescent="0.25">
      <c r="A126" s="25" t="s">
        <v>409</v>
      </c>
      <c r="B126" s="17" t="s">
        <v>408</v>
      </c>
      <c r="C126" s="85">
        <v>8</v>
      </c>
      <c r="D126" s="85"/>
      <c r="E126" s="85"/>
      <c r="F126" s="85"/>
      <c r="G126" s="85">
        <f t="shared" si="26"/>
        <v>8</v>
      </c>
      <c r="H126" s="6"/>
    </row>
    <row r="127" spans="1:8" ht="16.5" customHeight="1" x14ac:dyDescent="0.25">
      <c r="A127" s="21" t="s">
        <v>28</v>
      </c>
      <c r="B127" s="17" t="s">
        <v>71</v>
      </c>
      <c r="C127" s="85">
        <v>350</v>
      </c>
      <c r="D127" s="85">
        <v>50</v>
      </c>
      <c r="E127" s="85"/>
      <c r="F127" s="85"/>
      <c r="G127" s="85">
        <f t="shared" si="26"/>
        <v>400</v>
      </c>
      <c r="H127" s="6"/>
    </row>
    <row r="128" spans="1:8" ht="20.25" customHeight="1" x14ac:dyDescent="0.25">
      <c r="A128" s="21" t="s">
        <v>160</v>
      </c>
      <c r="B128" s="17" t="s">
        <v>161</v>
      </c>
      <c r="C128" s="85">
        <v>60</v>
      </c>
      <c r="D128" s="85"/>
      <c r="E128" s="85"/>
      <c r="F128" s="85"/>
      <c r="G128" s="85">
        <f t="shared" si="26"/>
        <v>60</v>
      </c>
      <c r="H128" s="6"/>
    </row>
    <row r="129" spans="1:8" ht="19.5" customHeight="1" x14ac:dyDescent="0.25">
      <c r="A129" s="21" t="s">
        <v>12</v>
      </c>
      <c r="B129" s="17" t="s">
        <v>134</v>
      </c>
      <c r="C129" s="85">
        <v>0</v>
      </c>
      <c r="D129" s="13"/>
      <c r="E129" s="85"/>
      <c r="F129" s="85"/>
      <c r="G129" s="85">
        <f t="shared" si="26"/>
        <v>0</v>
      </c>
      <c r="H129" s="6"/>
    </row>
    <row r="130" spans="1:8" ht="21.75" customHeight="1" x14ac:dyDescent="0.25">
      <c r="A130" s="20" t="s">
        <v>38</v>
      </c>
      <c r="B130" s="12" t="s">
        <v>73</v>
      </c>
      <c r="C130" s="13">
        <f>+C132+C133+C135+C134+C131</f>
        <v>695</v>
      </c>
      <c r="D130" s="13">
        <f t="shared" ref="D130:G130" si="35">+D132+D133+D135+D134+D131</f>
        <v>0</v>
      </c>
      <c r="E130" s="13">
        <f t="shared" si="35"/>
        <v>0</v>
      </c>
      <c r="F130" s="13"/>
      <c r="G130" s="13">
        <f t="shared" si="35"/>
        <v>695</v>
      </c>
      <c r="H130" s="6"/>
    </row>
    <row r="131" spans="1:8" ht="21.75" customHeight="1" x14ac:dyDescent="0.25">
      <c r="A131" s="25" t="s">
        <v>409</v>
      </c>
      <c r="B131" s="17" t="s">
        <v>408</v>
      </c>
      <c r="C131" s="85">
        <v>0</v>
      </c>
      <c r="D131" s="13"/>
      <c r="E131" s="85"/>
      <c r="F131" s="85"/>
      <c r="G131" s="85">
        <f t="shared" si="26"/>
        <v>0</v>
      </c>
      <c r="H131" s="6"/>
    </row>
    <row r="132" spans="1:8" ht="20.25" customHeight="1" x14ac:dyDescent="0.25">
      <c r="A132" s="21" t="s">
        <v>190</v>
      </c>
      <c r="B132" s="17" t="s">
        <v>71</v>
      </c>
      <c r="C132" s="85">
        <v>630</v>
      </c>
      <c r="D132" s="85"/>
      <c r="E132" s="85"/>
      <c r="F132" s="85"/>
      <c r="G132" s="85">
        <f t="shared" si="26"/>
        <v>630</v>
      </c>
      <c r="H132" s="6"/>
    </row>
    <row r="133" spans="1:8" ht="24.75" customHeight="1" x14ac:dyDescent="0.25">
      <c r="A133" s="21" t="s">
        <v>160</v>
      </c>
      <c r="B133" s="17" t="s">
        <v>161</v>
      </c>
      <c r="C133" s="85">
        <v>65</v>
      </c>
      <c r="D133" s="85"/>
      <c r="E133" s="85"/>
      <c r="F133" s="85"/>
      <c r="G133" s="85">
        <f t="shared" si="26"/>
        <v>65</v>
      </c>
      <c r="H133" s="6"/>
    </row>
    <row r="134" spans="1:8" ht="24.75" customHeight="1" x14ac:dyDescent="0.25">
      <c r="A134" s="21" t="s">
        <v>167</v>
      </c>
      <c r="B134" s="17" t="s">
        <v>266</v>
      </c>
      <c r="C134" s="85">
        <v>0</v>
      </c>
      <c r="D134" s="85"/>
      <c r="E134" s="85"/>
      <c r="F134" s="85"/>
      <c r="G134" s="85">
        <f t="shared" si="26"/>
        <v>0</v>
      </c>
      <c r="H134" s="6"/>
    </row>
    <row r="135" spans="1:8" ht="21.75" customHeight="1" x14ac:dyDescent="0.25">
      <c r="A135" s="21" t="s">
        <v>12</v>
      </c>
      <c r="B135" s="17" t="s">
        <v>134</v>
      </c>
      <c r="C135" s="85">
        <v>0</v>
      </c>
      <c r="D135" s="85"/>
      <c r="E135" s="85"/>
      <c r="F135" s="85"/>
      <c r="G135" s="85">
        <f t="shared" si="26"/>
        <v>0</v>
      </c>
      <c r="H135" s="6"/>
    </row>
    <row r="136" spans="1:8" ht="18.75" customHeight="1" x14ac:dyDescent="0.25">
      <c r="A136" s="20" t="s">
        <v>39</v>
      </c>
      <c r="B136" s="12" t="s">
        <v>73</v>
      </c>
      <c r="C136" s="13">
        <f>+C138+C139+C140+C137</f>
        <v>540</v>
      </c>
      <c r="D136" s="13">
        <f t="shared" ref="D136:G136" si="36">+D138+D139+D140+D137</f>
        <v>0</v>
      </c>
      <c r="E136" s="13">
        <f t="shared" si="36"/>
        <v>0</v>
      </c>
      <c r="F136" s="13"/>
      <c r="G136" s="13">
        <f t="shared" si="36"/>
        <v>540</v>
      </c>
      <c r="H136" s="6"/>
    </row>
    <row r="137" spans="1:8" ht="18.75" customHeight="1" x14ac:dyDescent="0.25">
      <c r="A137" s="25" t="s">
        <v>409</v>
      </c>
      <c r="B137" s="17" t="s">
        <v>408</v>
      </c>
      <c r="C137" s="85">
        <v>0</v>
      </c>
      <c r="D137" s="13"/>
      <c r="E137" s="85"/>
      <c r="F137" s="85"/>
      <c r="G137" s="85">
        <f t="shared" si="26"/>
        <v>0</v>
      </c>
      <c r="H137" s="6"/>
    </row>
    <row r="138" spans="1:8" ht="19.5" customHeight="1" x14ac:dyDescent="0.25">
      <c r="A138" s="21" t="s">
        <v>28</v>
      </c>
      <c r="B138" s="17" t="s">
        <v>71</v>
      </c>
      <c r="C138" s="85">
        <v>450</v>
      </c>
      <c r="D138" s="85"/>
      <c r="E138" s="85"/>
      <c r="F138" s="85"/>
      <c r="G138" s="85">
        <f t="shared" si="26"/>
        <v>450</v>
      </c>
      <c r="H138" s="6"/>
    </row>
    <row r="139" spans="1:8" ht="18.75" customHeight="1" x14ac:dyDescent="0.25">
      <c r="A139" s="21" t="s">
        <v>160</v>
      </c>
      <c r="B139" s="17" t="s">
        <v>161</v>
      </c>
      <c r="C139" s="85">
        <v>90</v>
      </c>
      <c r="D139" s="85"/>
      <c r="E139" s="85"/>
      <c r="F139" s="85"/>
      <c r="G139" s="85">
        <f t="shared" si="26"/>
        <v>90</v>
      </c>
      <c r="H139" s="6"/>
    </row>
    <row r="140" spans="1:8" ht="18.75" customHeight="1" x14ac:dyDescent="0.25">
      <c r="A140" s="21" t="s">
        <v>12</v>
      </c>
      <c r="B140" s="17" t="s">
        <v>361</v>
      </c>
      <c r="C140" s="85">
        <v>0</v>
      </c>
      <c r="D140" s="85"/>
      <c r="E140" s="85"/>
      <c r="F140" s="85"/>
      <c r="G140" s="85">
        <f t="shared" si="26"/>
        <v>0</v>
      </c>
      <c r="H140" s="6"/>
    </row>
    <row r="141" spans="1:8" ht="16.5" customHeight="1" x14ac:dyDescent="0.25">
      <c r="A141" s="20" t="s">
        <v>261</v>
      </c>
      <c r="B141" s="12" t="s">
        <v>40</v>
      </c>
      <c r="C141" s="13">
        <f>+C143+C144+C145+C142</f>
        <v>902</v>
      </c>
      <c r="D141" s="13">
        <f t="shared" ref="D141:G141" si="37">+D143+D144+D145+D142</f>
        <v>128</v>
      </c>
      <c r="E141" s="13">
        <f t="shared" si="37"/>
        <v>90</v>
      </c>
      <c r="F141" s="13"/>
      <c r="G141" s="13">
        <f t="shared" si="37"/>
        <v>1120</v>
      </c>
      <c r="H141" s="6"/>
    </row>
    <row r="142" spans="1:8" ht="16.5" customHeight="1" x14ac:dyDescent="0.25">
      <c r="A142" s="25" t="s">
        <v>409</v>
      </c>
      <c r="B142" s="17" t="s">
        <v>408</v>
      </c>
      <c r="C142" s="85">
        <v>9</v>
      </c>
      <c r="D142" s="85"/>
      <c r="E142" s="85"/>
      <c r="F142" s="85"/>
      <c r="G142" s="85">
        <f t="shared" ref="G142:G205" si="38">+E142+D142+C142</f>
        <v>9</v>
      </c>
      <c r="H142" s="6"/>
    </row>
    <row r="143" spans="1:8" ht="18" customHeight="1" x14ac:dyDescent="0.25">
      <c r="A143" s="21" t="s">
        <v>28</v>
      </c>
      <c r="B143" s="17" t="s">
        <v>71</v>
      </c>
      <c r="C143" s="85">
        <v>808</v>
      </c>
      <c r="D143" s="85">
        <v>17</v>
      </c>
      <c r="E143" s="85"/>
      <c r="F143" s="85"/>
      <c r="G143" s="85">
        <f t="shared" si="38"/>
        <v>825</v>
      </c>
      <c r="H143" s="6"/>
    </row>
    <row r="144" spans="1:8" ht="17.25" customHeight="1" x14ac:dyDescent="0.25">
      <c r="A144" s="21" t="s">
        <v>160</v>
      </c>
      <c r="B144" s="17" t="s">
        <v>161</v>
      </c>
      <c r="C144" s="85">
        <v>85</v>
      </c>
      <c r="D144" s="85"/>
      <c r="E144" s="85"/>
      <c r="F144" s="85"/>
      <c r="G144" s="85">
        <f t="shared" si="38"/>
        <v>85</v>
      </c>
      <c r="H144" s="6"/>
    </row>
    <row r="145" spans="1:8" ht="17.25" customHeight="1" x14ac:dyDescent="0.25">
      <c r="A145" s="21" t="s">
        <v>12</v>
      </c>
      <c r="B145" s="17" t="s">
        <v>134</v>
      </c>
      <c r="C145" s="85">
        <v>0</v>
      </c>
      <c r="D145" s="85">
        <v>111</v>
      </c>
      <c r="E145" s="85">
        <v>90</v>
      </c>
      <c r="F145" s="85"/>
      <c r="G145" s="85">
        <f t="shared" si="38"/>
        <v>201</v>
      </c>
      <c r="H145" s="6"/>
    </row>
    <row r="146" spans="1:8" ht="18.75" customHeight="1" x14ac:dyDescent="0.25">
      <c r="A146" s="20" t="s">
        <v>223</v>
      </c>
      <c r="B146" s="12" t="s">
        <v>75</v>
      </c>
      <c r="C146" s="73">
        <f>+C148+C149+C150+C147</f>
        <v>461</v>
      </c>
      <c r="D146" s="13">
        <f t="shared" ref="D146:G146" si="39">+D148+D149+D150+D147</f>
        <v>0</v>
      </c>
      <c r="E146" s="13">
        <f t="shared" si="39"/>
        <v>0</v>
      </c>
      <c r="F146" s="129"/>
      <c r="G146" s="129">
        <f t="shared" si="39"/>
        <v>461</v>
      </c>
      <c r="H146" s="6"/>
    </row>
    <row r="147" spans="1:8" ht="18.75" customHeight="1" x14ac:dyDescent="0.25">
      <c r="A147" s="25" t="s">
        <v>409</v>
      </c>
      <c r="B147" s="17" t="s">
        <v>408</v>
      </c>
      <c r="C147" s="76">
        <v>10</v>
      </c>
      <c r="D147" s="85"/>
      <c r="E147" s="75"/>
      <c r="F147" s="75"/>
      <c r="G147" s="85">
        <f t="shared" si="38"/>
        <v>10</v>
      </c>
      <c r="H147" s="6"/>
    </row>
    <row r="148" spans="1:8" ht="16.5" customHeight="1" x14ac:dyDescent="0.25">
      <c r="A148" s="21" t="s">
        <v>20</v>
      </c>
      <c r="B148" s="17" t="s">
        <v>71</v>
      </c>
      <c r="C148" s="76">
        <v>444</v>
      </c>
      <c r="D148" s="85"/>
      <c r="E148" s="85"/>
      <c r="F148" s="123"/>
      <c r="G148" s="123">
        <f t="shared" si="38"/>
        <v>444</v>
      </c>
      <c r="H148" s="6"/>
    </row>
    <row r="149" spans="1:8" ht="18" customHeight="1" x14ac:dyDescent="0.25">
      <c r="A149" s="21" t="s">
        <v>160</v>
      </c>
      <c r="B149" s="17" t="s">
        <v>161</v>
      </c>
      <c r="C149" s="76">
        <v>7</v>
      </c>
      <c r="D149" s="85"/>
      <c r="E149" s="85"/>
      <c r="F149" s="123"/>
      <c r="G149" s="123">
        <f t="shared" si="38"/>
        <v>7</v>
      </c>
      <c r="H149" s="6"/>
    </row>
    <row r="150" spans="1:8" ht="18.75" customHeight="1" x14ac:dyDescent="0.25">
      <c r="A150" s="21" t="s">
        <v>12</v>
      </c>
      <c r="B150" s="17" t="s">
        <v>134</v>
      </c>
      <c r="C150" s="76">
        <v>0</v>
      </c>
      <c r="D150" s="85"/>
      <c r="E150" s="85"/>
      <c r="F150" s="123"/>
      <c r="G150" s="123">
        <f t="shared" si="38"/>
        <v>0</v>
      </c>
      <c r="H150" s="6"/>
    </row>
    <row r="151" spans="1:8" ht="19.5" customHeight="1" x14ac:dyDescent="0.25">
      <c r="A151" s="20" t="s">
        <v>29</v>
      </c>
      <c r="B151" s="12" t="s">
        <v>40</v>
      </c>
      <c r="C151" s="73">
        <f>+C152+C153+C154+C155</f>
        <v>617</v>
      </c>
      <c r="D151" s="13">
        <f t="shared" ref="D151:G151" si="40">+D152+D153+D154+D155</f>
        <v>100</v>
      </c>
      <c r="E151" s="13">
        <f t="shared" si="40"/>
        <v>0</v>
      </c>
      <c r="F151" s="129"/>
      <c r="G151" s="129">
        <f t="shared" si="40"/>
        <v>717</v>
      </c>
      <c r="H151" s="6"/>
    </row>
    <row r="152" spans="1:8" ht="21" customHeight="1" x14ac:dyDescent="0.25">
      <c r="A152" s="21" t="s">
        <v>20</v>
      </c>
      <c r="B152" s="17" t="s">
        <v>71</v>
      </c>
      <c r="C152" s="76">
        <v>592</v>
      </c>
      <c r="D152" s="85">
        <v>100</v>
      </c>
      <c r="E152" s="85"/>
      <c r="F152" s="123"/>
      <c r="G152" s="123">
        <f t="shared" si="38"/>
        <v>692</v>
      </c>
      <c r="H152" s="6"/>
    </row>
    <row r="153" spans="1:8" ht="18" customHeight="1" x14ac:dyDescent="0.25">
      <c r="A153" s="21" t="s">
        <v>160</v>
      </c>
      <c r="B153" s="17" t="s">
        <v>161</v>
      </c>
      <c r="C153" s="76">
        <v>25</v>
      </c>
      <c r="D153" s="85"/>
      <c r="E153" s="75"/>
      <c r="F153" s="75"/>
      <c r="G153" s="85">
        <f t="shared" si="38"/>
        <v>25</v>
      </c>
      <c r="H153" s="6"/>
    </row>
    <row r="154" spans="1:8" ht="18.75" customHeight="1" x14ac:dyDescent="0.25">
      <c r="A154" s="25" t="s">
        <v>148</v>
      </c>
      <c r="B154" s="24" t="s">
        <v>149</v>
      </c>
      <c r="C154" s="76">
        <v>0</v>
      </c>
      <c r="D154" s="85"/>
      <c r="E154" s="75"/>
      <c r="F154" s="75"/>
      <c r="G154" s="85">
        <f t="shared" si="38"/>
        <v>0</v>
      </c>
      <c r="H154" s="6"/>
    </row>
    <row r="155" spans="1:8" ht="18.75" customHeight="1" x14ac:dyDescent="0.25">
      <c r="A155" s="21" t="s">
        <v>12</v>
      </c>
      <c r="B155" s="17" t="s">
        <v>134</v>
      </c>
      <c r="C155" s="76">
        <v>0</v>
      </c>
      <c r="D155" s="85"/>
      <c r="E155" s="75"/>
      <c r="F155" s="75"/>
      <c r="G155" s="85">
        <f t="shared" si="38"/>
        <v>0</v>
      </c>
      <c r="H155" s="6"/>
    </row>
    <row r="156" spans="1:8" ht="19.5" customHeight="1" x14ac:dyDescent="0.25">
      <c r="A156" s="20" t="s">
        <v>41</v>
      </c>
      <c r="B156" s="12" t="s">
        <v>75</v>
      </c>
      <c r="C156" s="73">
        <f>+C158+C159+C161+C160+C157</f>
        <v>1686</v>
      </c>
      <c r="D156" s="13">
        <f t="shared" ref="D156:G156" si="41">+D158+D159+D161+D160+D157</f>
        <v>0</v>
      </c>
      <c r="E156" s="13">
        <f t="shared" si="41"/>
        <v>0</v>
      </c>
      <c r="F156" s="13"/>
      <c r="G156" s="129">
        <f t="shared" si="41"/>
        <v>1686</v>
      </c>
      <c r="H156" s="6"/>
    </row>
    <row r="157" spans="1:8" ht="19.5" customHeight="1" x14ac:dyDescent="0.25">
      <c r="A157" s="25" t="s">
        <v>409</v>
      </c>
      <c r="B157" s="17" t="s">
        <v>408</v>
      </c>
      <c r="C157" s="76">
        <v>27</v>
      </c>
      <c r="D157" s="85"/>
      <c r="E157" s="85"/>
      <c r="F157" s="85"/>
      <c r="G157" s="123">
        <f t="shared" si="38"/>
        <v>27</v>
      </c>
      <c r="H157" s="6"/>
    </row>
    <row r="158" spans="1:8" ht="17.25" customHeight="1" x14ac:dyDescent="0.25">
      <c r="A158" s="21" t="s">
        <v>28</v>
      </c>
      <c r="B158" s="17" t="s">
        <v>71</v>
      </c>
      <c r="C158" s="76">
        <v>600</v>
      </c>
      <c r="D158" s="85"/>
      <c r="E158" s="75"/>
      <c r="F158" s="75"/>
      <c r="G158" s="85">
        <f t="shared" si="38"/>
        <v>600</v>
      </c>
      <c r="H158" s="6"/>
    </row>
    <row r="159" spans="1:8" ht="18.75" customHeight="1" x14ac:dyDescent="0.25">
      <c r="A159" s="21" t="s">
        <v>160</v>
      </c>
      <c r="B159" s="17" t="s">
        <v>161</v>
      </c>
      <c r="C159" s="76">
        <v>88</v>
      </c>
      <c r="D159" s="85"/>
      <c r="E159" s="75"/>
      <c r="F159" s="75"/>
      <c r="G159" s="85">
        <f t="shared" si="38"/>
        <v>88</v>
      </c>
      <c r="H159" s="6"/>
    </row>
    <row r="160" spans="1:8" ht="18.75" customHeight="1" x14ac:dyDescent="0.25">
      <c r="A160" s="21" t="s">
        <v>412</v>
      </c>
      <c r="B160" s="17" t="s">
        <v>411</v>
      </c>
      <c r="C160" s="76">
        <v>971</v>
      </c>
      <c r="D160" s="85"/>
      <c r="E160" s="75"/>
      <c r="F160" s="75"/>
      <c r="G160" s="85">
        <f t="shared" si="38"/>
        <v>971</v>
      </c>
      <c r="H160" s="6"/>
    </row>
    <row r="161" spans="1:8" ht="18" customHeight="1" x14ac:dyDescent="0.25">
      <c r="A161" s="21" t="s">
        <v>12</v>
      </c>
      <c r="B161" s="17" t="s">
        <v>134</v>
      </c>
      <c r="C161" s="76">
        <v>0</v>
      </c>
      <c r="D161" s="85"/>
      <c r="E161" s="75"/>
      <c r="F161" s="75"/>
      <c r="G161" s="85">
        <f t="shared" si="38"/>
        <v>0</v>
      </c>
      <c r="H161" s="6"/>
    </row>
    <row r="162" spans="1:8" ht="19.5" customHeight="1" x14ac:dyDescent="0.25">
      <c r="A162" s="20" t="s">
        <v>49</v>
      </c>
      <c r="B162" s="12" t="s">
        <v>75</v>
      </c>
      <c r="C162" s="13">
        <f>+C164+C165+C166+C163</f>
        <v>532</v>
      </c>
      <c r="D162" s="13">
        <f t="shared" ref="D162:G162" si="42">+D164+D165+D166+D163</f>
        <v>50</v>
      </c>
      <c r="E162" s="13">
        <f t="shared" si="42"/>
        <v>-50</v>
      </c>
      <c r="F162" s="129"/>
      <c r="G162" s="129">
        <f t="shared" si="42"/>
        <v>532</v>
      </c>
      <c r="H162" s="6"/>
    </row>
    <row r="163" spans="1:8" ht="19.5" customHeight="1" x14ac:dyDescent="0.25">
      <c r="A163" s="25" t="s">
        <v>409</v>
      </c>
      <c r="B163" s="17" t="s">
        <v>408</v>
      </c>
      <c r="C163" s="76">
        <v>1</v>
      </c>
      <c r="D163" s="85"/>
      <c r="E163" s="85"/>
      <c r="F163" s="85"/>
      <c r="G163" s="85">
        <f t="shared" si="38"/>
        <v>1</v>
      </c>
      <c r="H163" s="6"/>
    </row>
    <row r="164" spans="1:8" ht="15.75" customHeight="1" x14ac:dyDescent="0.25">
      <c r="A164" s="21" t="s">
        <v>20</v>
      </c>
      <c r="B164" s="17" t="s">
        <v>71</v>
      </c>
      <c r="C164" s="76">
        <v>431</v>
      </c>
      <c r="D164" s="85">
        <v>50</v>
      </c>
      <c r="E164" s="85">
        <v>-50</v>
      </c>
      <c r="F164" s="85"/>
      <c r="G164" s="85">
        <f t="shared" si="38"/>
        <v>431</v>
      </c>
      <c r="H164" s="6"/>
    </row>
    <row r="165" spans="1:8" ht="15.75" customHeight="1" x14ac:dyDescent="0.25">
      <c r="A165" s="21" t="s">
        <v>160</v>
      </c>
      <c r="B165" s="17" t="s">
        <v>161</v>
      </c>
      <c r="C165" s="76">
        <v>100</v>
      </c>
      <c r="D165" s="85"/>
      <c r="E165" s="85"/>
      <c r="F165" s="85"/>
      <c r="G165" s="85">
        <f t="shared" si="38"/>
        <v>100</v>
      </c>
      <c r="H165" s="6"/>
    </row>
    <row r="166" spans="1:8" ht="18.75" customHeight="1" x14ac:dyDescent="0.25">
      <c r="A166" s="21" t="s">
        <v>12</v>
      </c>
      <c r="B166" s="17" t="s">
        <v>134</v>
      </c>
      <c r="C166" s="76">
        <v>0</v>
      </c>
      <c r="D166" s="85"/>
      <c r="E166" s="85"/>
      <c r="F166" s="85"/>
      <c r="G166" s="85">
        <f t="shared" si="38"/>
        <v>0</v>
      </c>
      <c r="H166" s="6"/>
    </row>
    <row r="167" spans="1:8" ht="15" customHeight="1" x14ac:dyDescent="0.25">
      <c r="A167" s="20" t="s">
        <v>30</v>
      </c>
      <c r="B167" s="12" t="s">
        <v>75</v>
      </c>
      <c r="C167" s="73">
        <f>+C169+C170+C171+C168</f>
        <v>847</v>
      </c>
      <c r="D167" s="13">
        <f t="shared" ref="D167:G167" si="43">+D169+D170+D171+D168</f>
        <v>130</v>
      </c>
      <c r="E167" s="13">
        <f t="shared" si="43"/>
        <v>0</v>
      </c>
      <c r="F167" s="13"/>
      <c r="G167" s="13">
        <f t="shared" si="43"/>
        <v>977</v>
      </c>
      <c r="H167" s="6"/>
    </row>
    <row r="168" spans="1:8" ht="15" customHeight="1" x14ac:dyDescent="0.25">
      <c r="A168" s="25" t="s">
        <v>409</v>
      </c>
      <c r="B168" s="17" t="s">
        <v>408</v>
      </c>
      <c r="C168" s="76">
        <v>5</v>
      </c>
      <c r="D168" s="85"/>
      <c r="E168" s="85"/>
      <c r="F168" s="85"/>
      <c r="G168" s="85">
        <f t="shared" si="38"/>
        <v>5</v>
      </c>
      <c r="H168" s="6"/>
    </row>
    <row r="169" spans="1:8" ht="15.75" customHeight="1" x14ac:dyDescent="0.25">
      <c r="A169" s="21" t="s">
        <v>28</v>
      </c>
      <c r="B169" s="17" t="s">
        <v>71</v>
      </c>
      <c r="C169" s="76">
        <v>750</v>
      </c>
      <c r="D169" s="109">
        <v>30</v>
      </c>
      <c r="E169" s="85"/>
      <c r="F169" s="85"/>
      <c r="G169" s="85">
        <f t="shared" si="38"/>
        <v>780</v>
      </c>
      <c r="H169" s="6"/>
    </row>
    <row r="170" spans="1:8" ht="15.75" customHeight="1" x14ac:dyDescent="0.25">
      <c r="A170" s="21" t="s">
        <v>160</v>
      </c>
      <c r="B170" s="17" t="s">
        <v>161</v>
      </c>
      <c r="C170" s="76">
        <v>48</v>
      </c>
      <c r="D170" s="85"/>
      <c r="E170" s="85"/>
      <c r="F170" s="85"/>
      <c r="G170" s="85">
        <f t="shared" si="38"/>
        <v>48</v>
      </c>
      <c r="H170" s="6"/>
    </row>
    <row r="171" spans="1:8" ht="15" customHeight="1" x14ac:dyDescent="0.25">
      <c r="A171" s="21" t="s">
        <v>12</v>
      </c>
      <c r="B171" s="17" t="s">
        <v>134</v>
      </c>
      <c r="C171" s="76">
        <v>44</v>
      </c>
      <c r="D171" s="85">
        <v>100</v>
      </c>
      <c r="E171" s="85"/>
      <c r="F171" s="85"/>
      <c r="G171" s="85">
        <f t="shared" si="38"/>
        <v>144</v>
      </c>
      <c r="H171" s="6"/>
    </row>
    <row r="172" spans="1:8" ht="17.25" customHeight="1" x14ac:dyDescent="0.25">
      <c r="A172" s="20" t="s">
        <v>31</v>
      </c>
      <c r="B172" s="12" t="s">
        <v>75</v>
      </c>
      <c r="C172" s="73">
        <f>+C173+C174+C175</f>
        <v>700</v>
      </c>
      <c r="D172" s="13">
        <f t="shared" ref="D172:G172" si="44">+D173+D174+D175</f>
        <v>50</v>
      </c>
      <c r="E172" s="13">
        <f t="shared" si="44"/>
        <v>-50</v>
      </c>
      <c r="F172" s="13"/>
      <c r="G172" s="13">
        <f t="shared" si="44"/>
        <v>700</v>
      </c>
      <c r="H172" s="6"/>
    </row>
    <row r="173" spans="1:8" ht="17.25" customHeight="1" x14ac:dyDescent="0.25">
      <c r="A173" s="25" t="s">
        <v>20</v>
      </c>
      <c r="B173" s="17" t="s">
        <v>71</v>
      </c>
      <c r="C173" s="76">
        <v>650</v>
      </c>
      <c r="D173" s="85">
        <v>50</v>
      </c>
      <c r="E173" s="75">
        <v>-50</v>
      </c>
      <c r="F173" s="75"/>
      <c r="G173" s="85">
        <f t="shared" si="38"/>
        <v>650</v>
      </c>
      <c r="H173" s="6"/>
    </row>
    <row r="174" spans="1:8" ht="15" customHeight="1" x14ac:dyDescent="0.25">
      <c r="A174" s="21" t="s">
        <v>160</v>
      </c>
      <c r="B174" s="17" t="s">
        <v>161</v>
      </c>
      <c r="C174" s="76">
        <v>50</v>
      </c>
      <c r="D174" s="85"/>
      <c r="E174" s="75"/>
      <c r="F174" s="75"/>
      <c r="G174" s="85">
        <f t="shared" si="38"/>
        <v>50</v>
      </c>
      <c r="H174" s="6"/>
    </row>
    <row r="175" spans="1:8" ht="16.5" customHeight="1" x14ac:dyDescent="0.25">
      <c r="A175" s="21" t="s">
        <v>12</v>
      </c>
      <c r="B175" s="17" t="s">
        <v>134</v>
      </c>
      <c r="C175" s="76">
        <v>0</v>
      </c>
      <c r="D175" s="85"/>
      <c r="E175" s="85"/>
      <c r="F175" s="85"/>
      <c r="G175" s="85">
        <f t="shared" si="38"/>
        <v>0</v>
      </c>
      <c r="H175" s="6"/>
    </row>
    <row r="176" spans="1:8" ht="17.25" customHeight="1" x14ac:dyDescent="0.25">
      <c r="A176" s="20" t="s">
        <v>32</v>
      </c>
      <c r="B176" s="12" t="s">
        <v>75</v>
      </c>
      <c r="C176" s="73">
        <f>+C178+C180+C181+C177+C179</f>
        <v>395</v>
      </c>
      <c r="D176" s="13">
        <f t="shared" ref="D176:G176" si="45">+D178+D180+D181+D177+D179</f>
        <v>56</v>
      </c>
      <c r="E176" s="13">
        <f t="shared" si="45"/>
        <v>0</v>
      </c>
      <c r="F176" s="13"/>
      <c r="G176" s="13">
        <f t="shared" si="45"/>
        <v>451</v>
      </c>
      <c r="H176" s="6"/>
    </row>
    <row r="177" spans="1:8" ht="17.25" customHeight="1" x14ac:dyDescent="0.25">
      <c r="A177" s="25" t="s">
        <v>409</v>
      </c>
      <c r="B177" s="17" t="s">
        <v>408</v>
      </c>
      <c r="C177" s="76">
        <v>3</v>
      </c>
      <c r="D177" s="85"/>
      <c r="E177" s="75"/>
      <c r="F177" s="75"/>
      <c r="G177" s="85">
        <f t="shared" si="38"/>
        <v>3</v>
      </c>
      <c r="H177" s="6"/>
    </row>
    <row r="178" spans="1:8" ht="18.75" customHeight="1" x14ac:dyDescent="0.25">
      <c r="A178" s="21" t="s">
        <v>209</v>
      </c>
      <c r="B178" s="17" t="s">
        <v>71</v>
      </c>
      <c r="C178" s="76">
        <v>353</v>
      </c>
      <c r="D178" s="85"/>
      <c r="E178" s="75"/>
      <c r="F178" s="75"/>
      <c r="G178" s="85">
        <f t="shared" si="38"/>
        <v>353</v>
      </c>
      <c r="H178" s="6"/>
    </row>
    <row r="179" spans="1:8" ht="18.75" customHeight="1" x14ac:dyDescent="0.25">
      <c r="A179" s="21" t="s">
        <v>553</v>
      </c>
      <c r="B179" s="17" t="s">
        <v>552</v>
      </c>
      <c r="C179" s="76">
        <v>0</v>
      </c>
      <c r="D179" s="85">
        <v>56</v>
      </c>
      <c r="E179" s="75"/>
      <c r="F179" s="75"/>
      <c r="G179" s="85">
        <f t="shared" si="38"/>
        <v>56</v>
      </c>
      <c r="H179" s="6"/>
    </row>
    <row r="180" spans="1:8" ht="18.75" customHeight="1" x14ac:dyDescent="0.25">
      <c r="A180" s="21" t="s">
        <v>160</v>
      </c>
      <c r="B180" s="17" t="s">
        <v>161</v>
      </c>
      <c r="C180" s="76">
        <v>39</v>
      </c>
      <c r="D180" s="13"/>
      <c r="E180" s="75"/>
      <c r="F180" s="75"/>
      <c r="G180" s="85">
        <f t="shared" si="38"/>
        <v>39</v>
      </c>
      <c r="H180" s="6"/>
    </row>
    <row r="181" spans="1:8" ht="18.75" customHeight="1" x14ac:dyDescent="0.25">
      <c r="A181" s="21" t="s">
        <v>12</v>
      </c>
      <c r="B181" s="17" t="s">
        <v>361</v>
      </c>
      <c r="C181" s="76">
        <v>0</v>
      </c>
      <c r="D181" s="13"/>
      <c r="E181" s="75"/>
      <c r="F181" s="75"/>
      <c r="G181" s="85">
        <f t="shared" si="38"/>
        <v>0</v>
      </c>
      <c r="H181" s="6"/>
    </row>
    <row r="182" spans="1:8" ht="15.75" x14ac:dyDescent="0.25">
      <c r="A182" s="20" t="s">
        <v>212</v>
      </c>
      <c r="B182" s="16" t="s">
        <v>264</v>
      </c>
      <c r="C182" s="73">
        <f>+C183+C184</f>
        <v>1325</v>
      </c>
      <c r="D182" s="13"/>
      <c r="E182" s="13"/>
      <c r="F182" s="13"/>
      <c r="G182" s="13">
        <f t="shared" si="38"/>
        <v>1325</v>
      </c>
      <c r="H182" s="6"/>
    </row>
    <row r="183" spans="1:8" ht="15.75" x14ac:dyDescent="0.25">
      <c r="A183" s="9" t="s">
        <v>196</v>
      </c>
      <c r="B183" s="27"/>
      <c r="C183" s="76">
        <f>+C186+C189</f>
        <v>1206</v>
      </c>
      <c r="D183" s="85"/>
      <c r="E183" s="85"/>
      <c r="F183" s="85"/>
      <c r="G183" s="85">
        <f t="shared" si="38"/>
        <v>1206</v>
      </c>
      <c r="H183" s="6"/>
    </row>
    <row r="184" spans="1:8" ht="15" customHeight="1" x14ac:dyDescent="0.25">
      <c r="A184" s="9" t="s">
        <v>146</v>
      </c>
      <c r="B184" s="28"/>
      <c r="C184" s="76">
        <f>+C187+C190</f>
        <v>119</v>
      </c>
      <c r="D184" s="85"/>
      <c r="E184" s="85"/>
      <c r="F184" s="85"/>
      <c r="G184" s="85">
        <f t="shared" si="38"/>
        <v>119</v>
      </c>
      <c r="H184" s="6"/>
    </row>
    <row r="185" spans="1:8" ht="19.5" customHeight="1" x14ac:dyDescent="0.25">
      <c r="A185" s="29" t="s">
        <v>229</v>
      </c>
      <c r="B185" s="30"/>
      <c r="C185" s="73">
        <f>+C186+C187</f>
        <v>648</v>
      </c>
      <c r="D185" s="13"/>
      <c r="E185" s="13"/>
      <c r="F185" s="13"/>
      <c r="G185" s="13">
        <f t="shared" si="38"/>
        <v>648</v>
      </c>
      <c r="H185" s="6"/>
    </row>
    <row r="186" spans="1:8" ht="18" customHeight="1" x14ac:dyDescent="0.25">
      <c r="A186" s="9" t="s">
        <v>144</v>
      </c>
      <c r="B186" s="30"/>
      <c r="C186" s="76">
        <v>586</v>
      </c>
      <c r="D186" s="85"/>
      <c r="E186" s="85"/>
      <c r="F186" s="85"/>
      <c r="G186" s="85">
        <f t="shared" si="38"/>
        <v>586</v>
      </c>
      <c r="H186" s="6"/>
    </row>
    <row r="187" spans="1:8" ht="16.5" customHeight="1" x14ac:dyDescent="0.25">
      <c r="A187" s="9" t="s">
        <v>146</v>
      </c>
      <c r="B187" s="30"/>
      <c r="C187" s="76">
        <v>62</v>
      </c>
      <c r="D187" s="85"/>
      <c r="E187" s="85"/>
      <c r="F187" s="85"/>
      <c r="G187" s="85">
        <f t="shared" si="38"/>
        <v>62</v>
      </c>
      <c r="H187" s="6"/>
    </row>
    <row r="188" spans="1:8" ht="22.5" customHeight="1" x14ac:dyDescent="0.25">
      <c r="A188" s="29" t="s">
        <v>262</v>
      </c>
      <c r="B188" s="30"/>
      <c r="C188" s="73">
        <f>+C189+C190</f>
        <v>677</v>
      </c>
      <c r="D188" s="13"/>
      <c r="E188" s="13"/>
      <c r="F188" s="13"/>
      <c r="G188" s="13">
        <f t="shared" si="38"/>
        <v>677</v>
      </c>
      <c r="H188" s="6"/>
    </row>
    <row r="189" spans="1:8" ht="15.75" customHeight="1" x14ac:dyDescent="0.25">
      <c r="A189" s="9" t="s">
        <v>144</v>
      </c>
      <c r="B189" s="30"/>
      <c r="C189" s="76">
        <v>620</v>
      </c>
      <c r="D189" s="85"/>
      <c r="E189" s="85"/>
      <c r="F189" s="85"/>
      <c r="G189" s="85">
        <f t="shared" si="38"/>
        <v>620</v>
      </c>
      <c r="H189" s="6"/>
    </row>
    <row r="190" spans="1:8" ht="15" customHeight="1" x14ac:dyDescent="0.25">
      <c r="A190" s="9" t="s">
        <v>146</v>
      </c>
      <c r="B190" s="30"/>
      <c r="C190" s="76">
        <v>57</v>
      </c>
      <c r="D190" s="85"/>
      <c r="E190" s="85"/>
      <c r="F190" s="85"/>
      <c r="G190" s="85">
        <f t="shared" si="38"/>
        <v>57</v>
      </c>
      <c r="H190" s="6"/>
    </row>
    <row r="191" spans="1:8" ht="15.75" x14ac:dyDescent="0.25">
      <c r="A191" s="15" t="s">
        <v>225</v>
      </c>
      <c r="B191" s="31" t="s">
        <v>74</v>
      </c>
      <c r="C191" s="72">
        <f>+C192+C193</f>
        <v>340</v>
      </c>
      <c r="D191" s="72">
        <f t="shared" ref="D191:G191" si="46">+D192+D193</f>
        <v>20</v>
      </c>
      <c r="E191" s="72">
        <f t="shared" si="46"/>
        <v>-20</v>
      </c>
      <c r="F191" s="72"/>
      <c r="G191" s="13">
        <f t="shared" si="46"/>
        <v>340</v>
      </c>
      <c r="H191" s="6"/>
    </row>
    <row r="192" spans="1:8" ht="15.75" x14ac:dyDescent="0.25">
      <c r="A192" s="32" t="s">
        <v>176</v>
      </c>
      <c r="B192" s="33" t="s">
        <v>175</v>
      </c>
      <c r="C192" s="76">
        <v>294</v>
      </c>
      <c r="D192" s="85">
        <v>20</v>
      </c>
      <c r="E192" s="85">
        <v>-20</v>
      </c>
      <c r="F192" s="85"/>
      <c r="G192" s="85">
        <f t="shared" si="38"/>
        <v>294</v>
      </c>
      <c r="H192" s="6"/>
    </row>
    <row r="193" spans="1:8" ht="15.75" x14ac:dyDescent="0.25">
      <c r="A193" s="32" t="s">
        <v>165</v>
      </c>
      <c r="B193" s="33" t="s">
        <v>159</v>
      </c>
      <c r="C193" s="76">
        <v>46</v>
      </c>
      <c r="D193" s="85"/>
      <c r="E193" s="85"/>
      <c r="F193" s="85"/>
      <c r="G193" s="85">
        <f t="shared" si="38"/>
        <v>46</v>
      </c>
      <c r="H193" s="6"/>
    </row>
    <row r="194" spans="1:8" ht="15.75" x14ac:dyDescent="0.25">
      <c r="A194" s="35" t="s">
        <v>228</v>
      </c>
      <c r="B194" s="8" t="s">
        <v>227</v>
      </c>
      <c r="C194" s="13">
        <f>+C195+C196</f>
        <v>200</v>
      </c>
      <c r="D194" s="13"/>
      <c r="E194" s="79"/>
      <c r="F194" s="79"/>
      <c r="G194" s="13">
        <f t="shared" si="38"/>
        <v>200</v>
      </c>
      <c r="H194" s="6"/>
    </row>
    <row r="195" spans="1:8" ht="19.5" customHeight="1" x14ac:dyDescent="0.25">
      <c r="A195" s="32" t="s">
        <v>272</v>
      </c>
      <c r="B195" s="33"/>
      <c r="C195" s="58">
        <v>100</v>
      </c>
      <c r="D195" s="87"/>
      <c r="E195" s="75"/>
      <c r="F195" s="75"/>
      <c r="G195" s="85">
        <f t="shared" si="38"/>
        <v>100</v>
      </c>
      <c r="H195" s="6"/>
    </row>
    <row r="196" spans="1:8" ht="15.75" x14ac:dyDescent="0.25">
      <c r="A196" s="10" t="s">
        <v>273</v>
      </c>
      <c r="B196" s="7"/>
      <c r="C196" s="75">
        <v>100</v>
      </c>
      <c r="D196" s="85"/>
      <c r="E196" s="75"/>
      <c r="F196" s="75"/>
      <c r="G196" s="85">
        <f t="shared" si="38"/>
        <v>100</v>
      </c>
      <c r="H196" s="6"/>
    </row>
    <row r="197" spans="1:8" ht="20.25" customHeight="1" x14ac:dyDescent="0.25">
      <c r="A197" s="35" t="s">
        <v>349</v>
      </c>
      <c r="B197" s="45" t="s">
        <v>539</v>
      </c>
      <c r="C197" s="63">
        <f>C198+C199</f>
        <v>11942</v>
      </c>
      <c r="D197" s="63">
        <f t="shared" ref="D197:G197" si="47">D198+D199</f>
        <v>0</v>
      </c>
      <c r="E197" s="63">
        <f t="shared" si="47"/>
        <v>0</v>
      </c>
      <c r="F197" s="63"/>
      <c r="G197" s="130">
        <f t="shared" si="47"/>
        <v>11942</v>
      </c>
      <c r="H197" s="6"/>
    </row>
    <row r="198" spans="1:8" ht="21.75" customHeight="1" x14ac:dyDescent="0.25">
      <c r="A198" s="9" t="s">
        <v>359</v>
      </c>
      <c r="B198" s="26"/>
      <c r="C198" s="58">
        <v>1604</v>
      </c>
      <c r="D198" s="85"/>
      <c r="E198" s="75"/>
      <c r="F198" s="75"/>
      <c r="G198" s="85">
        <f t="shared" si="38"/>
        <v>1604</v>
      </c>
      <c r="H198" s="6"/>
    </row>
    <row r="199" spans="1:8" ht="33.75" customHeight="1" x14ac:dyDescent="0.25">
      <c r="A199" s="10" t="s">
        <v>306</v>
      </c>
      <c r="B199" s="26"/>
      <c r="C199" s="58">
        <v>10338</v>
      </c>
      <c r="D199" s="85"/>
      <c r="E199" s="75"/>
      <c r="F199" s="75"/>
      <c r="G199" s="85">
        <f t="shared" si="38"/>
        <v>10338</v>
      </c>
      <c r="H199" s="6"/>
    </row>
    <row r="200" spans="1:8" ht="21.75" customHeight="1" x14ac:dyDescent="0.25">
      <c r="A200" s="35" t="s">
        <v>349</v>
      </c>
      <c r="B200" s="8" t="s">
        <v>540</v>
      </c>
      <c r="C200" s="63">
        <f>C201</f>
        <v>994</v>
      </c>
      <c r="D200" s="63">
        <f t="shared" ref="D200:G200" si="48">D201</f>
        <v>0</v>
      </c>
      <c r="E200" s="63">
        <f t="shared" si="48"/>
        <v>0</v>
      </c>
      <c r="F200" s="63"/>
      <c r="G200" s="130">
        <f t="shared" si="48"/>
        <v>994</v>
      </c>
      <c r="H200" s="6"/>
    </row>
    <row r="201" spans="1:8" ht="38.25" customHeight="1" x14ac:dyDescent="0.25">
      <c r="A201" s="10" t="s">
        <v>306</v>
      </c>
      <c r="B201" s="8"/>
      <c r="C201" s="58">
        <v>994</v>
      </c>
      <c r="D201" s="85"/>
      <c r="E201" s="75"/>
      <c r="F201" s="75"/>
      <c r="G201" s="85">
        <f t="shared" si="38"/>
        <v>994</v>
      </c>
      <c r="H201" s="6"/>
    </row>
    <row r="202" spans="1:8" ht="15.75" x14ac:dyDescent="0.25">
      <c r="A202" s="12" t="s">
        <v>9</v>
      </c>
      <c r="B202" s="14" t="s">
        <v>76</v>
      </c>
      <c r="C202" s="72">
        <f>+C206+C204</f>
        <v>2525</v>
      </c>
      <c r="D202" s="72">
        <f t="shared" ref="D202:G202" si="49">+D206+D204</f>
        <v>0</v>
      </c>
      <c r="E202" s="72">
        <f t="shared" si="49"/>
        <v>0</v>
      </c>
      <c r="F202" s="72"/>
      <c r="G202" s="13">
        <f t="shared" si="49"/>
        <v>2525</v>
      </c>
      <c r="H202" s="6"/>
    </row>
    <row r="203" spans="1:8" ht="15.75" x14ac:dyDescent="0.25">
      <c r="A203" s="12" t="s">
        <v>136</v>
      </c>
      <c r="B203" s="14" t="s">
        <v>137</v>
      </c>
      <c r="C203" s="72">
        <f>C207</f>
        <v>2520</v>
      </c>
      <c r="D203" s="72">
        <f t="shared" ref="D203:G203" si="50">D207</f>
        <v>0</v>
      </c>
      <c r="E203" s="72">
        <f t="shared" si="50"/>
        <v>0</v>
      </c>
      <c r="F203" s="72"/>
      <c r="G203" s="13">
        <f t="shared" si="50"/>
        <v>2520</v>
      </c>
      <c r="H203" s="6"/>
    </row>
    <row r="204" spans="1:8" ht="15.75" x14ac:dyDescent="0.25">
      <c r="A204" s="12" t="s">
        <v>238</v>
      </c>
      <c r="B204" s="14" t="s">
        <v>77</v>
      </c>
      <c r="C204" s="72">
        <f>+C205</f>
        <v>5</v>
      </c>
      <c r="D204" s="72">
        <f t="shared" ref="D204:G204" si="51">+D205</f>
        <v>0</v>
      </c>
      <c r="E204" s="72">
        <f t="shared" si="51"/>
        <v>0</v>
      </c>
      <c r="F204" s="72"/>
      <c r="G204" s="13">
        <f t="shared" si="51"/>
        <v>5</v>
      </c>
      <c r="H204" s="6"/>
    </row>
    <row r="205" spans="1:8" ht="15.75" x14ac:dyDescent="0.25">
      <c r="A205" s="7" t="s">
        <v>158</v>
      </c>
      <c r="B205" s="17" t="s">
        <v>138</v>
      </c>
      <c r="C205" s="75">
        <v>5</v>
      </c>
      <c r="D205" s="13"/>
      <c r="E205" s="75"/>
      <c r="F205" s="75"/>
      <c r="G205" s="85">
        <f t="shared" si="38"/>
        <v>5</v>
      </c>
      <c r="H205" s="6"/>
    </row>
    <row r="206" spans="1:8" ht="15.75" x14ac:dyDescent="0.25">
      <c r="A206" s="12" t="s">
        <v>135</v>
      </c>
      <c r="B206" s="14"/>
      <c r="C206" s="72">
        <f>C207</f>
        <v>2520</v>
      </c>
      <c r="D206" s="72">
        <f t="shared" ref="D206:G206" si="52">D207</f>
        <v>0</v>
      </c>
      <c r="E206" s="72">
        <f t="shared" si="52"/>
        <v>0</v>
      </c>
      <c r="F206" s="72"/>
      <c r="G206" s="72">
        <f t="shared" si="52"/>
        <v>2520</v>
      </c>
      <c r="H206" s="6"/>
    </row>
    <row r="207" spans="1:8" ht="15.75" x14ac:dyDescent="0.25">
      <c r="A207" s="7" t="s">
        <v>125</v>
      </c>
      <c r="B207" s="17" t="s">
        <v>137</v>
      </c>
      <c r="C207" s="75">
        <v>2520</v>
      </c>
      <c r="D207" s="13"/>
      <c r="E207" s="75"/>
      <c r="F207" s="75"/>
      <c r="G207" s="85">
        <f t="shared" ref="G207:G269" si="53">+E207+D207+C207</f>
        <v>2520</v>
      </c>
      <c r="H207" s="6"/>
    </row>
    <row r="208" spans="1:8" ht="15.75" x14ac:dyDescent="0.25">
      <c r="A208" s="12" t="s">
        <v>197</v>
      </c>
      <c r="B208" s="14" t="s">
        <v>78</v>
      </c>
      <c r="C208" s="72">
        <f>+C209+C210+C211+C212+C213</f>
        <v>9610</v>
      </c>
      <c r="D208" s="72">
        <f t="shared" ref="D208:G208" si="54">+D209+D210+D211+D212+D213</f>
        <v>250</v>
      </c>
      <c r="E208" s="72">
        <f t="shared" si="54"/>
        <v>-345</v>
      </c>
      <c r="F208" s="72"/>
      <c r="G208" s="72">
        <f t="shared" si="54"/>
        <v>9515</v>
      </c>
      <c r="H208" s="6"/>
    </row>
    <row r="209" spans="1:8" ht="15.75" x14ac:dyDescent="0.25">
      <c r="A209" s="12" t="s">
        <v>10</v>
      </c>
      <c r="B209" s="14" t="s">
        <v>79</v>
      </c>
      <c r="C209" s="72">
        <f>+C218</f>
        <v>3640</v>
      </c>
      <c r="D209" s="72">
        <f t="shared" ref="D209:G209" si="55">+D218</f>
        <v>0</v>
      </c>
      <c r="E209" s="72">
        <f t="shared" si="55"/>
        <v>0</v>
      </c>
      <c r="F209" s="72"/>
      <c r="G209" s="13">
        <f t="shared" si="55"/>
        <v>3640</v>
      </c>
      <c r="H209" s="6"/>
    </row>
    <row r="210" spans="1:8" ht="15.75" x14ac:dyDescent="0.25">
      <c r="A210" s="12" t="s">
        <v>294</v>
      </c>
      <c r="B210" s="14" t="s">
        <v>80</v>
      </c>
      <c r="C210" s="72">
        <f>+C219+C223+C247</f>
        <v>4773</v>
      </c>
      <c r="D210" s="72">
        <f t="shared" ref="D210:G210" si="56">+D219+D223+D247</f>
        <v>200</v>
      </c>
      <c r="E210" s="72">
        <f t="shared" si="56"/>
        <v>-295</v>
      </c>
      <c r="F210" s="72"/>
      <c r="G210" s="13">
        <f t="shared" si="56"/>
        <v>4678</v>
      </c>
      <c r="H210" s="6"/>
    </row>
    <row r="211" spans="1:8" ht="15.75" x14ac:dyDescent="0.25">
      <c r="A211" s="15" t="s">
        <v>183</v>
      </c>
      <c r="B211" s="14" t="s">
        <v>185</v>
      </c>
      <c r="C211" s="72">
        <f>C220</f>
        <v>60</v>
      </c>
      <c r="D211" s="72"/>
      <c r="E211" s="72"/>
      <c r="F211" s="72"/>
      <c r="G211" s="13">
        <f t="shared" si="53"/>
        <v>60</v>
      </c>
      <c r="H211" s="6"/>
    </row>
    <row r="212" spans="1:8" ht="15.75" x14ac:dyDescent="0.25">
      <c r="A212" s="12" t="s">
        <v>293</v>
      </c>
      <c r="B212" s="14" t="s">
        <v>185</v>
      </c>
      <c r="C212" s="72">
        <f>C214</f>
        <v>350</v>
      </c>
      <c r="D212" s="72">
        <f t="shared" ref="D212:G212" si="57">D214</f>
        <v>0</v>
      </c>
      <c r="E212" s="72">
        <f t="shared" si="57"/>
        <v>0</v>
      </c>
      <c r="F212" s="72"/>
      <c r="G212" s="13">
        <f t="shared" si="57"/>
        <v>350</v>
      </c>
      <c r="H212" s="6"/>
    </row>
    <row r="213" spans="1:8" ht="15.75" x14ac:dyDescent="0.25">
      <c r="A213" s="12" t="s">
        <v>12</v>
      </c>
      <c r="B213" s="14" t="s">
        <v>81</v>
      </c>
      <c r="C213" s="72">
        <f>+C221+C241+C266</f>
        <v>787</v>
      </c>
      <c r="D213" s="72">
        <f t="shared" ref="D213:G213" si="58">+D221+D241+D266</f>
        <v>50</v>
      </c>
      <c r="E213" s="72">
        <f t="shared" si="58"/>
        <v>-50</v>
      </c>
      <c r="F213" s="72"/>
      <c r="G213" s="13">
        <f t="shared" si="58"/>
        <v>787</v>
      </c>
      <c r="H213" s="6"/>
    </row>
    <row r="214" spans="1:8" ht="15.75" x14ac:dyDescent="0.25">
      <c r="A214" s="12" t="s">
        <v>85</v>
      </c>
      <c r="B214" s="14" t="s">
        <v>84</v>
      </c>
      <c r="C214" s="72">
        <f>C215+C216</f>
        <v>350</v>
      </c>
      <c r="D214" s="72">
        <f t="shared" ref="D214:G214" si="59">D215+D216</f>
        <v>0</v>
      </c>
      <c r="E214" s="72">
        <f t="shared" si="59"/>
        <v>0</v>
      </c>
      <c r="F214" s="72"/>
      <c r="G214" s="13">
        <f t="shared" si="59"/>
        <v>350</v>
      </c>
      <c r="H214" s="6"/>
    </row>
    <row r="215" spans="1:8" ht="15.75" x14ac:dyDescent="0.25">
      <c r="A215" s="7" t="s">
        <v>516</v>
      </c>
      <c r="B215" s="26" t="s">
        <v>82</v>
      </c>
      <c r="C215" s="75">
        <v>50</v>
      </c>
      <c r="D215" s="13"/>
      <c r="E215" s="75"/>
      <c r="F215" s="75"/>
      <c r="G215" s="85">
        <f t="shared" si="53"/>
        <v>50</v>
      </c>
      <c r="H215" s="6"/>
    </row>
    <row r="216" spans="1:8" ht="15.75" x14ac:dyDescent="0.25">
      <c r="A216" s="7" t="s">
        <v>517</v>
      </c>
      <c r="B216" s="26" t="s">
        <v>82</v>
      </c>
      <c r="C216" s="75">
        <v>300</v>
      </c>
      <c r="D216" s="13"/>
      <c r="E216" s="75"/>
      <c r="F216" s="75"/>
      <c r="G216" s="85">
        <f t="shared" si="53"/>
        <v>300</v>
      </c>
      <c r="H216" s="6"/>
    </row>
    <row r="217" spans="1:8" ht="15.75" x14ac:dyDescent="0.25">
      <c r="A217" s="12" t="s">
        <v>86</v>
      </c>
      <c r="B217" s="8" t="s">
        <v>83</v>
      </c>
      <c r="C217" s="72">
        <f>+C218+C219+C221+C220</f>
        <v>5900</v>
      </c>
      <c r="D217" s="72">
        <f t="shared" ref="D217:G217" si="60">+D218+D219+D221+D220</f>
        <v>250</v>
      </c>
      <c r="E217" s="72">
        <f t="shared" si="60"/>
        <v>-250</v>
      </c>
      <c r="F217" s="72"/>
      <c r="G217" s="13">
        <f t="shared" si="60"/>
        <v>5900</v>
      </c>
      <c r="H217" s="6"/>
    </row>
    <row r="218" spans="1:8" ht="15.75" x14ac:dyDescent="0.25">
      <c r="A218" s="7" t="s">
        <v>10</v>
      </c>
      <c r="B218" s="17" t="s">
        <v>79</v>
      </c>
      <c r="C218" s="75">
        <v>3640</v>
      </c>
      <c r="D218" s="85"/>
      <c r="E218" s="75"/>
      <c r="F218" s="75"/>
      <c r="G218" s="85">
        <f t="shared" si="53"/>
        <v>3640</v>
      </c>
      <c r="H218" s="6"/>
    </row>
    <row r="219" spans="1:8" ht="15.75" x14ac:dyDescent="0.25">
      <c r="A219" s="7" t="s">
        <v>11</v>
      </c>
      <c r="B219" s="17" t="s">
        <v>80</v>
      </c>
      <c r="C219" s="75">
        <v>2000</v>
      </c>
      <c r="D219" s="85">
        <v>200</v>
      </c>
      <c r="E219" s="75">
        <v>-200</v>
      </c>
      <c r="F219" s="75"/>
      <c r="G219" s="85">
        <f t="shared" si="53"/>
        <v>2000</v>
      </c>
      <c r="H219" s="6"/>
    </row>
    <row r="220" spans="1:8" ht="15.75" x14ac:dyDescent="0.25">
      <c r="A220" s="18" t="s">
        <v>183</v>
      </c>
      <c r="B220" s="17" t="s">
        <v>185</v>
      </c>
      <c r="C220" s="75">
        <v>60</v>
      </c>
      <c r="D220" s="85"/>
      <c r="E220" s="75"/>
      <c r="F220" s="75"/>
      <c r="G220" s="85">
        <f t="shared" si="53"/>
        <v>60</v>
      </c>
      <c r="H220" s="6"/>
    </row>
    <row r="221" spans="1:8" ht="15.75" x14ac:dyDescent="0.25">
      <c r="A221" s="7" t="s">
        <v>193</v>
      </c>
      <c r="B221" s="17" t="s">
        <v>81</v>
      </c>
      <c r="C221" s="75">
        <v>200</v>
      </c>
      <c r="D221" s="85">
        <v>50</v>
      </c>
      <c r="E221" s="75">
        <v>-50</v>
      </c>
      <c r="F221" s="75"/>
      <c r="G221" s="85">
        <f t="shared" si="53"/>
        <v>200</v>
      </c>
      <c r="H221" s="6"/>
    </row>
    <row r="222" spans="1:8" ht="15.75" x14ac:dyDescent="0.25">
      <c r="A222" s="12" t="s">
        <v>87</v>
      </c>
      <c r="B222" s="8" t="s">
        <v>83</v>
      </c>
      <c r="C222" s="72">
        <f>+C223+C241</f>
        <v>2326</v>
      </c>
      <c r="D222" s="72">
        <f t="shared" ref="D222:G222" si="61">+D223+D241</f>
        <v>0</v>
      </c>
      <c r="E222" s="72">
        <f t="shared" si="61"/>
        <v>-95</v>
      </c>
      <c r="F222" s="72"/>
      <c r="G222" s="13">
        <f t="shared" si="61"/>
        <v>2231</v>
      </c>
      <c r="H222" s="6"/>
    </row>
    <row r="223" spans="1:8" ht="15.75" x14ac:dyDescent="0.25">
      <c r="A223" s="12" t="s">
        <v>8</v>
      </c>
      <c r="B223" s="8"/>
      <c r="C223" s="78">
        <f>+C224+C225+C226+C227+C228+C229+C230+C231+C232+C233+C234+C235+C236+C237+C238+C239+C240</f>
        <v>1816</v>
      </c>
      <c r="D223" s="78">
        <f t="shared" ref="D223:G223" si="62">+D224+D225+D226+D227+D228+D229+D230+D231+D232+D233+D234+D235+D236+D237+D238+D239+D240</f>
        <v>0</v>
      </c>
      <c r="E223" s="78">
        <f t="shared" si="62"/>
        <v>-95</v>
      </c>
      <c r="F223" s="78"/>
      <c r="G223" s="117">
        <f t="shared" si="62"/>
        <v>1721</v>
      </c>
      <c r="H223" s="6"/>
    </row>
    <row r="224" spans="1:8" ht="15.75" x14ac:dyDescent="0.25">
      <c r="A224" s="9" t="s">
        <v>215</v>
      </c>
      <c r="B224" s="26"/>
      <c r="C224" s="75">
        <v>10</v>
      </c>
      <c r="D224" s="85"/>
      <c r="E224" s="75"/>
      <c r="F224" s="75"/>
      <c r="G224" s="85">
        <f t="shared" si="53"/>
        <v>10</v>
      </c>
      <c r="H224" s="6"/>
    </row>
    <row r="225" spans="1:9" ht="15.75" x14ac:dyDescent="0.25">
      <c r="A225" s="9" t="s">
        <v>331</v>
      </c>
      <c r="B225" s="26"/>
      <c r="C225" s="75">
        <v>200</v>
      </c>
      <c r="D225" s="85"/>
      <c r="E225" s="75"/>
      <c r="F225" s="75"/>
      <c r="G225" s="85">
        <f t="shared" si="53"/>
        <v>200</v>
      </c>
      <c r="H225" s="6"/>
    </row>
    <row r="226" spans="1:9" ht="15.75" x14ac:dyDescent="0.25">
      <c r="A226" s="9" t="s">
        <v>207</v>
      </c>
      <c r="B226" s="26"/>
      <c r="C226" s="75">
        <v>30</v>
      </c>
      <c r="D226" s="85"/>
      <c r="E226" s="75"/>
      <c r="F226" s="75"/>
      <c r="G226" s="85">
        <f t="shared" si="53"/>
        <v>30</v>
      </c>
      <c r="H226" s="6"/>
    </row>
    <row r="227" spans="1:9" ht="15.75" x14ac:dyDescent="0.25">
      <c r="A227" s="9" t="s">
        <v>242</v>
      </c>
      <c r="B227" s="26"/>
      <c r="C227" s="76">
        <v>20</v>
      </c>
      <c r="D227" s="85"/>
      <c r="E227" s="75"/>
      <c r="F227" s="75"/>
      <c r="G227" s="85">
        <f t="shared" si="53"/>
        <v>20</v>
      </c>
      <c r="H227" s="6"/>
    </row>
    <row r="228" spans="1:9" ht="15.75" x14ac:dyDescent="0.25">
      <c r="A228" s="9" t="s">
        <v>372</v>
      </c>
      <c r="B228" s="26"/>
      <c r="C228" s="76">
        <v>208</v>
      </c>
      <c r="D228" s="85"/>
      <c r="E228" s="75"/>
      <c r="F228" s="75"/>
      <c r="G228" s="85">
        <f t="shared" si="53"/>
        <v>208</v>
      </c>
      <c r="H228" s="6"/>
    </row>
    <row r="229" spans="1:9" ht="15.75" x14ac:dyDescent="0.25">
      <c r="A229" s="9" t="s">
        <v>243</v>
      </c>
      <c r="B229" s="26"/>
      <c r="C229" s="76">
        <v>70</v>
      </c>
      <c r="D229" s="85"/>
      <c r="E229" s="75"/>
      <c r="F229" s="75"/>
      <c r="G229" s="85">
        <f t="shared" si="53"/>
        <v>70</v>
      </c>
      <c r="H229" s="6"/>
    </row>
    <row r="230" spans="1:9" ht="15.75" x14ac:dyDescent="0.25">
      <c r="A230" s="9" t="s">
        <v>246</v>
      </c>
      <c r="B230" s="26"/>
      <c r="C230" s="76">
        <v>70</v>
      </c>
      <c r="D230" s="85"/>
      <c r="E230" s="75"/>
      <c r="F230" s="75"/>
      <c r="G230" s="85">
        <f t="shared" si="53"/>
        <v>70</v>
      </c>
      <c r="H230" s="6"/>
    </row>
    <row r="231" spans="1:9" ht="47.25" x14ac:dyDescent="0.25">
      <c r="A231" s="37" t="s">
        <v>333</v>
      </c>
      <c r="B231" s="26"/>
      <c r="C231" s="76">
        <v>500</v>
      </c>
      <c r="D231" s="85"/>
      <c r="E231" s="75"/>
      <c r="F231" s="75"/>
      <c r="G231" s="85">
        <f t="shared" si="53"/>
        <v>500</v>
      </c>
      <c r="H231" s="6"/>
    </row>
    <row r="232" spans="1:9" ht="15.75" x14ac:dyDescent="0.25">
      <c r="A232" s="9" t="s">
        <v>244</v>
      </c>
      <c r="B232" s="26"/>
      <c r="C232" s="76">
        <v>63</v>
      </c>
      <c r="D232" s="85"/>
      <c r="E232" s="75"/>
      <c r="F232" s="75"/>
      <c r="G232" s="85">
        <f t="shared" si="53"/>
        <v>63</v>
      </c>
      <c r="H232" s="6"/>
    </row>
    <row r="233" spans="1:9" ht="15.75" x14ac:dyDescent="0.25">
      <c r="A233" s="9" t="s">
        <v>548</v>
      </c>
      <c r="B233" s="26"/>
      <c r="C233" s="76">
        <v>100</v>
      </c>
      <c r="D233" s="85"/>
      <c r="E233" s="75"/>
      <c r="F233" s="75"/>
      <c r="G233" s="85">
        <f t="shared" si="53"/>
        <v>100</v>
      </c>
      <c r="H233" s="6"/>
    </row>
    <row r="234" spans="1:9" ht="15.75" x14ac:dyDescent="0.25">
      <c r="A234" s="9" t="s">
        <v>524</v>
      </c>
      <c r="B234" s="26"/>
      <c r="C234" s="76">
        <v>80</v>
      </c>
      <c r="D234" s="85"/>
      <c r="E234" s="75"/>
      <c r="F234" s="75"/>
      <c r="G234" s="85">
        <f t="shared" si="53"/>
        <v>80</v>
      </c>
      <c r="H234" s="6"/>
    </row>
    <row r="235" spans="1:9" ht="15.75" x14ac:dyDescent="0.25">
      <c r="A235" s="9" t="s">
        <v>450</v>
      </c>
      <c r="B235" s="26"/>
      <c r="C235" s="76">
        <v>130</v>
      </c>
      <c r="D235" s="85">
        <v>40</v>
      </c>
      <c r="E235" s="75">
        <v>-70</v>
      </c>
      <c r="F235" s="75"/>
      <c r="G235" s="85">
        <f t="shared" si="53"/>
        <v>100</v>
      </c>
      <c r="H235" s="6"/>
      <c r="I235" s="4"/>
    </row>
    <row r="236" spans="1:9" ht="15.75" x14ac:dyDescent="0.25">
      <c r="A236" s="9" t="s">
        <v>381</v>
      </c>
      <c r="B236" s="26"/>
      <c r="C236" s="76">
        <v>107</v>
      </c>
      <c r="D236" s="85"/>
      <c r="E236" s="75"/>
      <c r="F236" s="75"/>
      <c r="G236" s="85">
        <f t="shared" si="53"/>
        <v>107</v>
      </c>
      <c r="H236" s="6"/>
    </row>
    <row r="237" spans="1:9" ht="63" x14ac:dyDescent="0.25">
      <c r="A237" s="9" t="s">
        <v>451</v>
      </c>
      <c r="B237" s="26"/>
      <c r="C237" s="76">
        <v>12</v>
      </c>
      <c r="D237" s="85"/>
      <c r="E237" s="75"/>
      <c r="F237" s="75"/>
      <c r="G237" s="85">
        <f t="shared" si="53"/>
        <v>12</v>
      </c>
      <c r="H237" s="6"/>
    </row>
    <row r="238" spans="1:9" ht="15.75" x14ac:dyDescent="0.25">
      <c r="A238" s="9" t="s">
        <v>270</v>
      </c>
      <c r="B238" s="9"/>
      <c r="C238" s="76">
        <v>10</v>
      </c>
      <c r="D238" s="85"/>
      <c r="E238" s="75"/>
      <c r="F238" s="75"/>
      <c r="G238" s="85">
        <f t="shared" si="53"/>
        <v>10</v>
      </c>
      <c r="H238" s="6"/>
    </row>
    <row r="239" spans="1:9" ht="15.75" x14ac:dyDescent="0.25">
      <c r="A239" s="9" t="s">
        <v>387</v>
      </c>
      <c r="B239" s="9"/>
      <c r="C239" s="76">
        <v>126</v>
      </c>
      <c r="D239" s="85"/>
      <c r="E239" s="75"/>
      <c r="F239" s="75"/>
      <c r="G239" s="85">
        <f t="shared" si="53"/>
        <v>126</v>
      </c>
      <c r="H239" s="6"/>
    </row>
    <row r="240" spans="1:9" ht="15.75" x14ac:dyDescent="0.25">
      <c r="A240" s="9" t="s">
        <v>449</v>
      </c>
      <c r="B240" s="8"/>
      <c r="C240" s="109">
        <v>80</v>
      </c>
      <c r="D240" s="85">
        <v>-40</v>
      </c>
      <c r="E240" s="85">
        <v>-25</v>
      </c>
      <c r="F240" s="85"/>
      <c r="G240" s="85">
        <f t="shared" si="53"/>
        <v>15</v>
      </c>
      <c r="H240" s="6"/>
    </row>
    <row r="241" spans="1:8" ht="15.75" x14ac:dyDescent="0.25">
      <c r="A241" s="35" t="s">
        <v>124</v>
      </c>
      <c r="B241" s="8"/>
      <c r="C241" s="117">
        <f>+C242+C243+C244+C245</f>
        <v>510</v>
      </c>
      <c r="D241" s="117">
        <f t="shared" ref="D241:G241" si="63">+D242+D243+D244+D245</f>
        <v>0</v>
      </c>
      <c r="E241" s="117">
        <f t="shared" si="63"/>
        <v>0</v>
      </c>
      <c r="F241" s="117"/>
      <c r="G241" s="117">
        <f t="shared" si="63"/>
        <v>510</v>
      </c>
      <c r="H241" s="6"/>
    </row>
    <row r="242" spans="1:8" ht="31.5" x14ac:dyDescent="0.25">
      <c r="A242" s="9" t="s">
        <v>452</v>
      </c>
      <c r="B242" s="8"/>
      <c r="C242" s="109">
        <v>20</v>
      </c>
      <c r="D242" s="85"/>
      <c r="E242" s="85"/>
      <c r="F242" s="85"/>
      <c r="G242" s="85">
        <f t="shared" si="53"/>
        <v>20</v>
      </c>
      <c r="H242" s="6"/>
    </row>
    <row r="243" spans="1:8" ht="15.75" x14ac:dyDescent="0.25">
      <c r="A243" s="7" t="s">
        <v>382</v>
      </c>
      <c r="B243" s="8"/>
      <c r="C243" s="109">
        <v>240</v>
      </c>
      <c r="D243" s="85"/>
      <c r="E243" s="85"/>
      <c r="F243" s="85"/>
      <c r="G243" s="85">
        <f t="shared" si="53"/>
        <v>240</v>
      </c>
      <c r="H243" s="6"/>
    </row>
    <row r="244" spans="1:8" ht="15.75" x14ac:dyDescent="0.25">
      <c r="A244" s="9" t="s">
        <v>383</v>
      </c>
      <c r="B244" s="8"/>
      <c r="C244" s="109">
        <v>200</v>
      </c>
      <c r="D244" s="85"/>
      <c r="E244" s="85"/>
      <c r="F244" s="85"/>
      <c r="G244" s="85">
        <f t="shared" si="53"/>
        <v>200</v>
      </c>
      <c r="H244" s="6"/>
    </row>
    <row r="245" spans="1:8" ht="15.75" x14ac:dyDescent="0.25">
      <c r="A245" s="9" t="s">
        <v>523</v>
      </c>
      <c r="B245" s="8"/>
      <c r="C245" s="109">
        <v>50</v>
      </c>
      <c r="D245" s="85"/>
      <c r="E245" s="85"/>
      <c r="F245" s="85"/>
      <c r="G245" s="85">
        <f t="shared" si="53"/>
        <v>50</v>
      </c>
      <c r="H245" s="6"/>
    </row>
    <row r="246" spans="1:8" ht="15.75" x14ac:dyDescent="0.25">
      <c r="A246" s="12" t="s">
        <v>291</v>
      </c>
      <c r="B246" s="8" t="s">
        <v>292</v>
      </c>
      <c r="C246" s="13">
        <v>0</v>
      </c>
      <c r="D246" s="13"/>
      <c r="E246" s="13"/>
      <c r="F246" s="13"/>
      <c r="G246" s="13">
        <f t="shared" si="53"/>
        <v>0</v>
      </c>
      <c r="H246" s="6"/>
    </row>
    <row r="247" spans="1:8" ht="15" customHeight="1" x14ac:dyDescent="0.25">
      <c r="A247" s="12" t="s">
        <v>295</v>
      </c>
      <c r="B247" s="34" t="s">
        <v>88</v>
      </c>
      <c r="C247" s="117">
        <f>+C248+C249+C250+C251+C252+C253+C254+C255+C256+C257+C258+C259+C260+C261+C262+C263+C264+C265</f>
        <v>957</v>
      </c>
      <c r="D247" s="117">
        <f t="shared" ref="D247:G247" si="64">+D248+D249+D250+D251+D252+D253+D254+D255+D256+D257+D258+D259+D260+D261+D262+D263+D264+D265</f>
        <v>0</v>
      </c>
      <c r="E247" s="117">
        <f t="shared" si="64"/>
        <v>0</v>
      </c>
      <c r="F247" s="117"/>
      <c r="G247" s="117">
        <f t="shared" si="64"/>
        <v>957</v>
      </c>
      <c r="H247" s="6"/>
    </row>
    <row r="248" spans="1:8" ht="35.25" customHeight="1" x14ac:dyDescent="0.25">
      <c r="A248" s="9" t="s">
        <v>250</v>
      </c>
      <c r="B248" s="28"/>
      <c r="C248" s="109">
        <v>50</v>
      </c>
      <c r="D248" s="85"/>
      <c r="E248" s="85"/>
      <c r="F248" s="85"/>
      <c r="G248" s="85">
        <f t="shared" si="53"/>
        <v>50</v>
      </c>
      <c r="H248" s="6"/>
    </row>
    <row r="249" spans="1:8" ht="15.75" x14ac:dyDescent="0.25">
      <c r="A249" s="9" t="s">
        <v>440</v>
      </c>
      <c r="B249" s="28"/>
      <c r="C249" s="85">
        <v>32</v>
      </c>
      <c r="D249" s="85"/>
      <c r="E249" s="85"/>
      <c r="F249" s="85"/>
      <c r="G249" s="85">
        <f t="shared" si="53"/>
        <v>32</v>
      </c>
      <c r="H249" s="6"/>
    </row>
    <row r="250" spans="1:8" ht="15.75" x14ac:dyDescent="0.25">
      <c r="A250" s="9" t="s">
        <v>274</v>
      </c>
      <c r="B250" s="28"/>
      <c r="C250" s="85">
        <v>0</v>
      </c>
      <c r="D250" s="85"/>
      <c r="E250" s="85"/>
      <c r="F250" s="85"/>
      <c r="G250" s="85">
        <f t="shared" si="53"/>
        <v>0</v>
      </c>
      <c r="H250" s="6"/>
    </row>
    <row r="251" spans="1:8" ht="15.75" x14ac:dyDescent="0.25">
      <c r="A251" s="9" t="s">
        <v>436</v>
      </c>
      <c r="B251" s="28"/>
      <c r="C251" s="85">
        <v>0</v>
      </c>
      <c r="D251" s="85"/>
      <c r="E251" s="85"/>
      <c r="F251" s="85"/>
      <c r="G251" s="85">
        <f t="shared" si="53"/>
        <v>0</v>
      </c>
      <c r="H251" s="6"/>
    </row>
    <row r="252" spans="1:8" ht="15.75" x14ac:dyDescent="0.25">
      <c r="A252" s="9" t="s">
        <v>437</v>
      </c>
      <c r="B252" s="28"/>
      <c r="C252" s="75">
        <v>15</v>
      </c>
      <c r="D252" s="85"/>
      <c r="E252" s="75"/>
      <c r="F252" s="75"/>
      <c r="G252" s="85">
        <f t="shared" si="53"/>
        <v>15</v>
      </c>
      <c r="H252" s="6"/>
    </row>
    <row r="253" spans="1:8" ht="46.5" customHeight="1" x14ac:dyDescent="0.25">
      <c r="A253" s="9" t="s">
        <v>438</v>
      </c>
      <c r="B253" s="28"/>
      <c r="C253" s="75">
        <v>5</v>
      </c>
      <c r="D253" s="85"/>
      <c r="E253" s="75"/>
      <c r="F253" s="75"/>
      <c r="G253" s="85">
        <f t="shared" si="53"/>
        <v>5</v>
      </c>
      <c r="H253" s="6"/>
    </row>
    <row r="254" spans="1:8" ht="15.75" x14ac:dyDescent="0.25">
      <c r="A254" s="9" t="s">
        <v>322</v>
      </c>
      <c r="B254" s="28"/>
      <c r="C254" s="75">
        <v>80</v>
      </c>
      <c r="D254" s="85"/>
      <c r="E254" s="75"/>
      <c r="F254" s="75"/>
      <c r="G254" s="85">
        <f t="shared" si="53"/>
        <v>80</v>
      </c>
      <c r="H254" s="6"/>
    </row>
    <row r="255" spans="1:8" ht="15.75" x14ac:dyDescent="0.25">
      <c r="A255" s="9" t="s">
        <v>205</v>
      </c>
      <c r="B255" s="28"/>
      <c r="C255" s="75">
        <v>50</v>
      </c>
      <c r="D255" s="85"/>
      <c r="E255" s="75"/>
      <c r="F255" s="75"/>
      <c r="G255" s="85">
        <f t="shared" si="53"/>
        <v>50</v>
      </c>
      <c r="H255" s="6"/>
    </row>
    <row r="256" spans="1:8" ht="36" customHeight="1" x14ac:dyDescent="0.25">
      <c r="A256" s="9" t="s">
        <v>232</v>
      </c>
      <c r="B256" s="28"/>
      <c r="C256" s="75">
        <v>50</v>
      </c>
      <c r="D256" s="85"/>
      <c r="E256" s="75"/>
      <c r="F256" s="75"/>
      <c r="G256" s="85">
        <f t="shared" si="53"/>
        <v>50</v>
      </c>
      <c r="H256" s="6"/>
    </row>
    <row r="257" spans="1:8" ht="15.75" x14ac:dyDescent="0.25">
      <c r="A257" s="9" t="s">
        <v>439</v>
      </c>
      <c r="B257" s="27"/>
      <c r="C257" s="75">
        <v>60</v>
      </c>
      <c r="D257" s="85"/>
      <c r="E257" s="75"/>
      <c r="F257" s="75"/>
      <c r="G257" s="85">
        <f t="shared" si="53"/>
        <v>60</v>
      </c>
      <c r="H257" s="6"/>
    </row>
    <row r="258" spans="1:8" ht="15.75" x14ac:dyDescent="0.25">
      <c r="A258" s="9" t="s">
        <v>233</v>
      </c>
      <c r="B258" s="27"/>
      <c r="C258" s="75">
        <v>10</v>
      </c>
      <c r="D258" s="85"/>
      <c r="E258" s="75"/>
      <c r="F258" s="75"/>
      <c r="G258" s="85">
        <f t="shared" si="53"/>
        <v>10</v>
      </c>
      <c r="H258" s="6"/>
    </row>
    <row r="259" spans="1:8" ht="15.75" x14ac:dyDescent="0.25">
      <c r="A259" s="9" t="s">
        <v>221</v>
      </c>
      <c r="B259" s="27"/>
      <c r="C259" s="75">
        <v>30</v>
      </c>
      <c r="D259" s="85"/>
      <c r="E259" s="75"/>
      <c r="F259" s="75"/>
      <c r="G259" s="85">
        <f t="shared" si="53"/>
        <v>30</v>
      </c>
      <c r="H259" s="6"/>
    </row>
    <row r="260" spans="1:8" ht="15.75" x14ac:dyDescent="0.25">
      <c r="A260" s="9" t="s">
        <v>234</v>
      </c>
      <c r="B260" s="28"/>
      <c r="C260" s="75">
        <v>10</v>
      </c>
      <c r="D260" s="85"/>
      <c r="E260" s="75"/>
      <c r="F260" s="75"/>
      <c r="G260" s="85">
        <f t="shared" si="53"/>
        <v>10</v>
      </c>
      <c r="H260" s="6"/>
    </row>
    <row r="261" spans="1:8" ht="15.75" x14ac:dyDescent="0.25">
      <c r="A261" s="9" t="s">
        <v>206</v>
      </c>
      <c r="B261" s="27"/>
      <c r="C261" s="75">
        <v>100</v>
      </c>
      <c r="D261" s="85"/>
      <c r="E261" s="75"/>
      <c r="F261" s="75"/>
      <c r="G261" s="85">
        <f t="shared" si="53"/>
        <v>100</v>
      </c>
      <c r="H261" s="6"/>
    </row>
    <row r="262" spans="1:8" ht="30.75" customHeight="1" x14ac:dyDescent="0.25">
      <c r="A262" s="9" t="s">
        <v>230</v>
      </c>
      <c r="B262" s="27"/>
      <c r="C262" s="75">
        <v>95</v>
      </c>
      <c r="D262" s="85"/>
      <c r="E262" s="75"/>
      <c r="F262" s="75"/>
      <c r="G262" s="85">
        <f t="shared" si="53"/>
        <v>95</v>
      </c>
      <c r="H262" s="6"/>
    </row>
    <row r="263" spans="1:8" ht="15.75" x14ac:dyDescent="0.25">
      <c r="A263" s="9" t="s">
        <v>235</v>
      </c>
      <c r="B263" s="28"/>
      <c r="C263" s="75">
        <v>250</v>
      </c>
      <c r="D263" s="85"/>
      <c r="E263" s="75"/>
      <c r="F263" s="75"/>
      <c r="G263" s="85">
        <f t="shared" si="53"/>
        <v>250</v>
      </c>
      <c r="H263" s="6"/>
    </row>
    <row r="264" spans="1:8" ht="31.5" x14ac:dyDescent="0.25">
      <c r="A264" s="9" t="s">
        <v>258</v>
      </c>
      <c r="B264" s="28"/>
      <c r="C264" s="85">
        <v>80</v>
      </c>
      <c r="D264" s="85"/>
      <c r="E264" s="85"/>
      <c r="F264" s="85"/>
      <c r="G264" s="85">
        <f t="shared" si="53"/>
        <v>80</v>
      </c>
      <c r="H264" s="6"/>
    </row>
    <row r="265" spans="1:8" ht="15.75" x14ac:dyDescent="0.25">
      <c r="A265" s="9" t="s">
        <v>194</v>
      </c>
      <c r="B265" s="28"/>
      <c r="C265" s="85">
        <v>40</v>
      </c>
      <c r="D265" s="85"/>
      <c r="E265" s="85"/>
      <c r="F265" s="85"/>
      <c r="G265" s="85">
        <f t="shared" si="53"/>
        <v>40</v>
      </c>
      <c r="H265" s="6"/>
    </row>
    <row r="266" spans="1:8" ht="15.75" x14ac:dyDescent="0.25">
      <c r="A266" s="12" t="s">
        <v>43</v>
      </c>
      <c r="B266" s="34" t="s">
        <v>143</v>
      </c>
      <c r="C266" s="117">
        <f>+C267+C268+C269+C270</f>
        <v>77</v>
      </c>
      <c r="D266" s="117">
        <f t="shared" ref="D266:G266" si="65">+D267+D268+D269+D270</f>
        <v>0</v>
      </c>
      <c r="E266" s="117">
        <f t="shared" si="65"/>
        <v>0</v>
      </c>
      <c r="F266" s="117"/>
      <c r="G266" s="117">
        <f t="shared" si="65"/>
        <v>77</v>
      </c>
      <c r="H266" s="6"/>
    </row>
    <row r="267" spans="1:8" ht="23.25" customHeight="1" x14ac:dyDescent="0.25">
      <c r="A267" s="9" t="s">
        <v>231</v>
      </c>
      <c r="B267" s="28"/>
      <c r="C267" s="85">
        <v>50</v>
      </c>
      <c r="D267" s="85"/>
      <c r="E267" s="85"/>
      <c r="F267" s="85"/>
      <c r="G267" s="85">
        <f t="shared" si="53"/>
        <v>50</v>
      </c>
      <c r="H267" s="6"/>
    </row>
    <row r="268" spans="1:8" ht="23.25" customHeight="1" x14ac:dyDescent="0.25">
      <c r="A268" s="55" t="s">
        <v>350</v>
      </c>
      <c r="B268" s="27"/>
      <c r="C268" s="57">
        <v>7</v>
      </c>
      <c r="D268" s="85"/>
      <c r="E268" s="75"/>
      <c r="F268" s="75"/>
      <c r="G268" s="85">
        <f t="shared" si="53"/>
        <v>7</v>
      </c>
      <c r="H268" s="6"/>
    </row>
    <row r="269" spans="1:8" ht="32.25" customHeight="1" x14ac:dyDescent="0.25">
      <c r="A269" s="32" t="s">
        <v>453</v>
      </c>
      <c r="B269" s="28"/>
      <c r="C269" s="85">
        <v>10</v>
      </c>
      <c r="D269" s="85"/>
      <c r="E269" s="75"/>
      <c r="F269" s="75"/>
      <c r="G269" s="85">
        <f t="shared" si="53"/>
        <v>10</v>
      </c>
      <c r="H269" s="6"/>
    </row>
    <row r="270" spans="1:8" ht="32.25" customHeight="1" x14ac:dyDescent="0.25">
      <c r="A270" s="32" t="s">
        <v>454</v>
      </c>
      <c r="B270" s="30"/>
      <c r="C270" s="58">
        <v>10</v>
      </c>
      <c r="D270" s="58"/>
      <c r="E270" s="58"/>
      <c r="F270" s="58"/>
      <c r="G270" s="85">
        <f t="shared" ref="G270:G334" si="66">+E270+D270+C270</f>
        <v>10</v>
      </c>
      <c r="H270" s="6"/>
    </row>
    <row r="271" spans="1:8" ht="15.75" x14ac:dyDescent="0.25">
      <c r="A271" s="12" t="s">
        <v>90</v>
      </c>
      <c r="B271" s="8" t="s">
        <v>89</v>
      </c>
      <c r="C271" s="13">
        <f>+C272+C273+C274+C275+C276</f>
        <v>55327</v>
      </c>
      <c r="D271" s="13">
        <f t="shared" ref="D271:G271" si="67">+D272+D273+D274+D275+D276</f>
        <v>0</v>
      </c>
      <c r="E271" s="13">
        <f t="shared" si="67"/>
        <v>0</v>
      </c>
      <c r="F271" s="13"/>
      <c r="G271" s="13">
        <f t="shared" si="67"/>
        <v>55327</v>
      </c>
      <c r="H271" s="6"/>
    </row>
    <row r="272" spans="1:8" ht="15.75" x14ac:dyDescent="0.25">
      <c r="A272" s="12" t="s">
        <v>10</v>
      </c>
      <c r="B272" s="124" t="s">
        <v>91</v>
      </c>
      <c r="C272" s="13">
        <f>C278+C283+C303+C307</f>
        <v>21570</v>
      </c>
      <c r="D272" s="13">
        <f t="shared" ref="D272:G272" si="68">D278+D283+D303+D307</f>
        <v>0</v>
      </c>
      <c r="E272" s="13">
        <f t="shared" si="68"/>
        <v>0</v>
      </c>
      <c r="F272" s="13"/>
      <c r="G272" s="13">
        <f t="shared" si="68"/>
        <v>21570</v>
      </c>
      <c r="H272" s="6"/>
    </row>
    <row r="273" spans="1:8" ht="15.75" x14ac:dyDescent="0.25">
      <c r="A273" s="12" t="s">
        <v>11</v>
      </c>
      <c r="B273" s="8" t="s">
        <v>92</v>
      </c>
      <c r="C273" s="13">
        <f>+C284+C304+C308+C279</f>
        <v>4133</v>
      </c>
      <c r="D273" s="13">
        <f t="shared" ref="D273:G273" si="69">+D284+D304+D308+D279</f>
        <v>0</v>
      </c>
      <c r="E273" s="13">
        <f t="shared" si="69"/>
        <v>0</v>
      </c>
      <c r="F273" s="13"/>
      <c r="G273" s="13">
        <f t="shared" si="69"/>
        <v>4133</v>
      </c>
      <c r="H273" s="6"/>
    </row>
    <row r="274" spans="1:8" ht="15.75" x14ac:dyDescent="0.25">
      <c r="A274" s="12" t="s">
        <v>13</v>
      </c>
      <c r="B274" s="8" t="s">
        <v>93</v>
      </c>
      <c r="C274" s="13">
        <f>+C285+C298</f>
        <v>29370</v>
      </c>
      <c r="D274" s="13">
        <f t="shared" ref="D274:G274" si="70">+D285+D298</f>
        <v>0</v>
      </c>
      <c r="E274" s="13">
        <f t="shared" si="70"/>
        <v>0</v>
      </c>
      <c r="F274" s="13"/>
      <c r="G274" s="13">
        <f t="shared" si="70"/>
        <v>29370</v>
      </c>
      <c r="H274" s="6"/>
    </row>
    <row r="275" spans="1:8" ht="15.75" x14ac:dyDescent="0.25">
      <c r="A275" s="12" t="s">
        <v>183</v>
      </c>
      <c r="B275" s="8" t="s">
        <v>184</v>
      </c>
      <c r="C275" s="13">
        <f>C291</f>
        <v>199</v>
      </c>
      <c r="D275" s="13">
        <f t="shared" ref="D275:G275" si="71">D291</f>
        <v>0</v>
      </c>
      <c r="E275" s="13">
        <f t="shared" si="71"/>
        <v>0</v>
      </c>
      <c r="F275" s="13"/>
      <c r="G275" s="13">
        <f t="shared" si="71"/>
        <v>199</v>
      </c>
      <c r="H275" s="6"/>
    </row>
    <row r="276" spans="1:8" ht="15.75" x14ac:dyDescent="0.25">
      <c r="A276" s="12" t="s">
        <v>12</v>
      </c>
      <c r="B276" s="8" t="s">
        <v>128</v>
      </c>
      <c r="C276" s="13">
        <f>+C280+C305+C309</f>
        <v>55</v>
      </c>
      <c r="D276" s="13">
        <f t="shared" ref="D276:G276" si="72">+D280+D305+D309</f>
        <v>0</v>
      </c>
      <c r="E276" s="13">
        <f t="shared" si="72"/>
        <v>0</v>
      </c>
      <c r="F276" s="13"/>
      <c r="G276" s="13">
        <f t="shared" si="72"/>
        <v>55</v>
      </c>
      <c r="H276" s="6"/>
    </row>
    <row r="277" spans="1:8" ht="15.75" x14ac:dyDescent="0.25">
      <c r="A277" s="12" t="s">
        <v>191</v>
      </c>
      <c r="B277" s="8" t="s">
        <v>94</v>
      </c>
      <c r="C277" s="13">
        <f>+C278+C279+C280</f>
        <v>3480</v>
      </c>
      <c r="D277" s="13">
        <f t="shared" ref="D277:G277" si="73">+D278+D279+D280</f>
        <v>0</v>
      </c>
      <c r="E277" s="13">
        <f t="shared" si="73"/>
        <v>0</v>
      </c>
      <c r="F277" s="13"/>
      <c r="G277" s="13">
        <f t="shared" si="73"/>
        <v>3480</v>
      </c>
      <c r="H277" s="6"/>
    </row>
    <row r="278" spans="1:8" ht="15.75" x14ac:dyDescent="0.25">
      <c r="A278" s="7" t="s">
        <v>1</v>
      </c>
      <c r="B278" s="26"/>
      <c r="C278" s="85">
        <v>2350</v>
      </c>
      <c r="D278" s="85"/>
      <c r="E278" s="85"/>
      <c r="F278" s="85"/>
      <c r="G278" s="85">
        <f t="shared" si="66"/>
        <v>2350</v>
      </c>
      <c r="H278" s="6"/>
    </row>
    <row r="279" spans="1:8" ht="15.75" x14ac:dyDescent="0.25">
      <c r="A279" s="7" t="s">
        <v>53</v>
      </c>
      <c r="B279" s="26"/>
      <c r="C279" s="85">
        <v>1110</v>
      </c>
      <c r="D279" s="85"/>
      <c r="E279" s="85"/>
      <c r="F279" s="85"/>
      <c r="G279" s="85">
        <f t="shared" si="66"/>
        <v>1110</v>
      </c>
      <c r="H279" s="6"/>
    </row>
    <row r="280" spans="1:8" ht="15.75" x14ac:dyDescent="0.25">
      <c r="A280" s="7" t="s">
        <v>12</v>
      </c>
      <c r="B280" s="26"/>
      <c r="C280" s="85">
        <v>20</v>
      </c>
      <c r="D280" s="85"/>
      <c r="E280" s="85"/>
      <c r="F280" s="85"/>
      <c r="G280" s="85">
        <f t="shared" si="66"/>
        <v>20</v>
      </c>
      <c r="H280" s="6"/>
    </row>
    <row r="281" spans="1:8" ht="15.75" x14ac:dyDescent="0.25">
      <c r="A281" s="12" t="s">
        <v>47</v>
      </c>
      <c r="B281" s="8" t="s">
        <v>95</v>
      </c>
      <c r="C281" s="13">
        <f>+C283+C284+C285+C286</f>
        <v>41999</v>
      </c>
      <c r="D281" s="13">
        <f t="shared" ref="D281:G281" si="74">+D283+D284+D285+D286</f>
        <v>0</v>
      </c>
      <c r="E281" s="13">
        <f t="shared" si="74"/>
        <v>0</v>
      </c>
      <c r="F281" s="13"/>
      <c r="G281" s="13">
        <f t="shared" si="74"/>
        <v>41999</v>
      </c>
      <c r="H281" s="6"/>
    </row>
    <row r="282" spans="1:8" ht="15.75" x14ac:dyDescent="0.25">
      <c r="A282" s="12" t="s">
        <v>195</v>
      </c>
      <c r="B282" s="26"/>
      <c r="C282" s="85"/>
      <c r="D282" s="13"/>
      <c r="E282" s="85"/>
      <c r="F282" s="85"/>
      <c r="G282" s="85">
        <f t="shared" si="66"/>
        <v>0</v>
      </c>
      <c r="H282" s="6"/>
    </row>
    <row r="283" spans="1:8" ht="15.75" x14ac:dyDescent="0.25">
      <c r="A283" s="7" t="s">
        <v>1</v>
      </c>
      <c r="B283" s="26"/>
      <c r="C283" s="85">
        <f>+C288+C293+C296</f>
        <v>12421</v>
      </c>
      <c r="D283" s="85">
        <f t="shared" ref="D283:G283" si="75">+D288+D293+D296</f>
        <v>0</v>
      </c>
      <c r="E283" s="85">
        <f t="shared" si="75"/>
        <v>0</v>
      </c>
      <c r="F283" s="85"/>
      <c r="G283" s="85">
        <f t="shared" si="75"/>
        <v>12421</v>
      </c>
      <c r="H283" s="6"/>
    </row>
    <row r="284" spans="1:8" ht="15.75" x14ac:dyDescent="0.25">
      <c r="A284" s="7" t="s">
        <v>53</v>
      </c>
      <c r="B284" s="26"/>
      <c r="C284" s="85">
        <f>+C289+C294+C297</f>
        <v>419</v>
      </c>
      <c r="D284" s="85">
        <f t="shared" ref="D284:G284" si="76">+D289+D294+D297</f>
        <v>0</v>
      </c>
      <c r="E284" s="85">
        <f t="shared" si="76"/>
        <v>0</v>
      </c>
      <c r="F284" s="85"/>
      <c r="G284" s="85">
        <f t="shared" si="76"/>
        <v>419</v>
      </c>
      <c r="H284" s="6"/>
    </row>
    <row r="285" spans="1:8" ht="15.75" x14ac:dyDescent="0.25">
      <c r="A285" s="7" t="s">
        <v>13</v>
      </c>
      <c r="B285" s="26"/>
      <c r="C285" s="85">
        <f>C290</f>
        <v>28960</v>
      </c>
      <c r="D285" s="85">
        <f t="shared" ref="D285:G285" si="77">D290</f>
        <v>0</v>
      </c>
      <c r="E285" s="85">
        <f t="shared" si="77"/>
        <v>0</v>
      </c>
      <c r="F285" s="85"/>
      <c r="G285" s="85">
        <f t="shared" si="77"/>
        <v>28960</v>
      </c>
      <c r="H285" s="6"/>
    </row>
    <row r="286" spans="1:8" ht="15.75" x14ac:dyDescent="0.25">
      <c r="A286" s="7" t="s">
        <v>183</v>
      </c>
      <c r="B286" s="26"/>
      <c r="C286" s="85">
        <f>C291</f>
        <v>199</v>
      </c>
      <c r="D286" s="85">
        <f t="shared" ref="D286:G286" si="78">D291</f>
        <v>0</v>
      </c>
      <c r="E286" s="85">
        <f t="shared" si="78"/>
        <v>0</v>
      </c>
      <c r="F286" s="85"/>
      <c r="G286" s="85">
        <f t="shared" si="78"/>
        <v>199</v>
      </c>
      <c r="H286" s="6"/>
    </row>
    <row r="287" spans="1:8" ht="15.75" x14ac:dyDescent="0.25">
      <c r="A287" s="12" t="s">
        <v>150</v>
      </c>
      <c r="B287" s="8" t="s">
        <v>151</v>
      </c>
      <c r="C287" s="13">
        <f>C288+C289+C290+C291</f>
        <v>40242</v>
      </c>
      <c r="D287" s="13">
        <f t="shared" ref="D287:G287" si="79">D288+D289+D290+D291</f>
        <v>0</v>
      </c>
      <c r="E287" s="13">
        <f t="shared" si="79"/>
        <v>0</v>
      </c>
      <c r="F287" s="13"/>
      <c r="G287" s="13">
        <f t="shared" si="79"/>
        <v>40242</v>
      </c>
      <c r="H287" s="6"/>
    </row>
    <row r="288" spans="1:8" ht="15.75" x14ac:dyDescent="0.25">
      <c r="A288" s="7" t="s">
        <v>42</v>
      </c>
      <c r="B288" s="26"/>
      <c r="C288" s="85">
        <v>10947</v>
      </c>
      <c r="D288" s="85"/>
      <c r="E288" s="85"/>
      <c r="F288" s="85"/>
      <c r="G288" s="85">
        <f t="shared" si="66"/>
        <v>10947</v>
      </c>
      <c r="H288" s="6"/>
    </row>
    <row r="289" spans="1:8" ht="15.75" x14ac:dyDescent="0.25">
      <c r="A289" s="7" t="s">
        <v>53</v>
      </c>
      <c r="B289" s="26"/>
      <c r="C289" s="85">
        <v>136</v>
      </c>
      <c r="D289" s="85"/>
      <c r="E289" s="85"/>
      <c r="F289" s="85"/>
      <c r="G289" s="85">
        <f t="shared" si="66"/>
        <v>136</v>
      </c>
      <c r="H289" s="6"/>
    </row>
    <row r="290" spans="1:8" ht="15.75" x14ac:dyDescent="0.25">
      <c r="A290" s="7" t="s">
        <v>13</v>
      </c>
      <c r="B290" s="26"/>
      <c r="C290" s="85">
        <v>28960</v>
      </c>
      <c r="D290" s="85"/>
      <c r="E290" s="85"/>
      <c r="F290" s="85"/>
      <c r="G290" s="85">
        <f t="shared" si="66"/>
        <v>28960</v>
      </c>
      <c r="H290" s="6"/>
    </row>
    <row r="291" spans="1:8" ht="15.75" x14ac:dyDescent="0.25">
      <c r="A291" s="7" t="s">
        <v>183</v>
      </c>
      <c r="B291" s="26"/>
      <c r="C291" s="85">
        <v>199</v>
      </c>
      <c r="D291" s="85"/>
      <c r="E291" s="85"/>
      <c r="F291" s="85"/>
      <c r="G291" s="85">
        <f t="shared" si="66"/>
        <v>199</v>
      </c>
      <c r="H291" s="6"/>
    </row>
    <row r="292" spans="1:8" ht="15.75" x14ac:dyDescent="0.25">
      <c r="A292" s="12" t="s">
        <v>288</v>
      </c>
      <c r="B292" s="8" t="s">
        <v>289</v>
      </c>
      <c r="C292" s="13">
        <f>+C293+C294</f>
        <v>976</v>
      </c>
      <c r="D292" s="13">
        <f t="shared" ref="D292:G292" si="80">+D293+D294</f>
        <v>0</v>
      </c>
      <c r="E292" s="13">
        <f t="shared" si="80"/>
        <v>0</v>
      </c>
      <c r="F292" s="13"/>
      <c r="G292" s="13">
        <f t="shared" si="80"/>
        <v>976</v>
      </c>
      <c r="H292" s="6"/>
    </row>
    <row r="293" spans="1:8" ht="15.75" x14ac:dyDescent="0.25">
      <c r="A293" s="7" t="s">
        <v>1</v>
      </c>
      <c r="B293" s="26"/>
      <c r="C293" s="85">
        <v>870</v>
      </c>
      <c r="D293" s="85"/>
      <c r="E293" s="85"/>
      <c r="F293" s="85"/>
      <c r="G293" s="85">
        <f t="shared" si="66"/>
        <v>870</v>
      </c>
      <c r="H293" s="6"/>
    </row>
    <row r="294" spans="1:8" ht="15.75" x14ac:dyDescent="0.25">
      <c r="A294" s="7" t="s">
        <v>53</v>
      </c>
      <c r="B294" s="26"/>
      <c r="C294" s="85">
        <v>106</v>
      </c>
      <c r="D294" s="85"/>
      <c r="E294" s="85"/>
      <c r="F294" s="85"/>
      <c r="G294" s="85">
        <f t="shared" si="66"/>
        <v>106</v>
      </c>
      <c r="H294" s="6"/>
    </row>
    <row r="295" spans="1:8" ht="15.75" x14ac:dyDescent="0.25">
      <c r="A295" s="12" t="s">
        <v>290</v>
      </c>
      <c r="B295" s="26"/>
      <c r="C295" s="13">
        <f>+C296+C297</f>
        <v>781</v>
      </c>
      <c r="D295" s="13">
        <f t="shared" ref="D295:G295" si="81">+D296+D297</f>
        <v>0</v>
      </c>
      <c r="E295" s="13">
        <f t="shared" si="81"/>
        <v>0</v>
      </c>
      <c r="F295" s="13"/>
      <c r="G295" s="13">
        <f t="shared" si="81"/>
        <v>781</v>
      </c>
      <c r="H295" s="6"/>
    </row>
    <row r="296" spans="1:8" ht="15.75" x14ac:dyDescent="0.25">
      <c r="A296" s="7" t="s">
        <v>1</v>
      </c>
      <c r="B296" s="26"/>
      <c r="C296" s="85">
        <v>604</v>
      </c>
      <c r="D296" s="85"/>
      <c r="E296" s="85"/>
      <c r="F296" s="85"/>
      <c r="G296" s="85">
        <f t="shared" si="66"/>
        <v>604</v>
      </c>
      <c r="H296" s="6"/>
    </row>
    <row r="297" spans="1:8" ht="15.75" x14ac:dyDescent="0.25">
      <c r="A297" s="7" t="s">
        <v>53</v>
      </c>
      <c r="B297" s="26"/>
      <c r="C297" s="85">
        <v>177</v>
      </c>
      <c r="D297" s="85"/>
      <c r="E297" s="85"/>
      <c r="F297" s="85"/>
      <c r="G297" s="85">
        <f t="shared" si="66"/>
        <v>177</v>
      </c>
      <c r="H297" s="6"/>
    </row>
    <row r="298" spans="1:8" ht="15.75" x14ac:dyDescent="0.25">
      <c r="A298" s="12" t="s">
        <v>97</v>
      </c>
      <c r="B298" s="8" t="s">
        <v>96</v>
      </c>
      <c r="C298" s="13">
        <f>+C299+C300+C301</f>
        <v>410</v>
      </c>
      <c r="D298" s="13">
        <f t="shared" ref="D298:G298" si="82">+D299+D300+D301</f>
        <v>0</v>
      </c>
      <c r="E298" s="13">
        <f t="shared" si="82"/>
        <v>0</v>
      </c>
      <c r="F298" s="13"/>
      <c r="G298" s="13">
        <f t="shared" si="82"/>
        <v>410</v>
      </c>
      <c r="H298" s="6"/>
    </row>
    <row r="299" spans="1:8" ht="15.75" x14ac:dyDescent="0.25">
      <c r="A299" s="7" t="s">
        <v>253</v>
      </c>
      <c r="B299" s="26"/>
      <c r="C299" s="85">
        <v>160</v>
      </c>
      <c r="D299" s="85"/>
      <c r="E299" s="85"/>
      <c r="F299" s="85"/>
      <c r="G299" s="85">
        <f t="shared" si="66"/>
        <v>160</v>
      </c>
      <c r="H299" s="6"/>
    </row>
    <row r="300" spans="1:8" ht="15.75" x14ac:dyDescent="0.25">
      <c r="A300" s="7" t="s">
        <v>254</v>
      </c>
      <c r="B300" s="26"/>
      <c r="C300" s="85">
        <v>50</v>
      </c>
      <c r="D300" s="85"/>
      <c r="E300" s="85"/>
      <c r="F300" s="85"/>
      <c r="G300" s="85">
        <f t="shared" si="66"/>
        <v>50</v>
      </c>
      <c r="H300" s="6"/>
    </row>
    <row r="301" spans="1:8" ht="15.75" x14ac:dyDescent="0.25">
      <c r="A301" s="7" t="s">
        <v>14</v>
      </c>
      <c r="B301" s="26"/>
      <c r="C301" s="85">
        <v>200</v>
      </c>
      <c r="D301" s="85"/>
      <c r="E301" s="85"/>
      <c r="F301" s="85"/>
      <c r="G301" s="85">
        <f t="shared" si="66"/>
        <v>200</v>
      </c>
      <c r="H301" s="6"/>
    </row>
    <row r="302" spans="1:8" ht="15.75" x14ac:dyDescent="0.25">
      <c r="A302" s="12" t="s">
        <v>15</v>
      </c>
      <c r="B302" s="8" t="s">
        <v>98</v>
      </c>
      <c r="C302" s="13">
        <f>+C303+C304+C305</f>
        <v>2457</v>
      </c>
      <c r="D302" s="13">
        <f t="shared" ref="D302:G302" si="83">+D303+D304+D305</f>
        <v>0</v>
      </c>
      <c r="E302" s="13">
        <f t="shared" si="83"/>
        <v>0</v>
      </c>
      <c r="F302" s="13"/>
      <c r="G302" s="13">
        <f t="shared" si="83"/>
        <v>2457</v>
      </c>
      <c r="H302" s="6"/>
    </row>
    <row r="303" spans="1:8" ht="15.75" x14ac:dyDescent="0.25">
      <c r="A303" s="7" t="s">
        <v>1</v>
      </c>
      <c r="B303" s="26"/>
      <c r="C303" s="85">
        <v>940</v>
      </c>
      <c r="D303" s="85"/>
      <c r="E303" s="85"/>
      <c r="F303" s="85"/>
      <c r="G303" s="85">
        <f t="shared" si="66"/>
        <v>940</v>
      </c>
      <c r="H303" s="6"/>
    </row>
    <row r="304" spans="1:8" ht="15.75" x14ac:dyDescent="0.25">
      <c r="A304" s="7" t="s">
        <v>53</v>
      </c>
      <c r="B304" s="26"/>
      <c r="C304" s="85">
        <v>1500</v>
      </c>
      <c r="D304" s="85"/>
      <c r="E304" s="85"/>
      <c r="F304" s="85"/>
      <c r="G304" s="85">
        <f t="shared" si="66"/>
        <v>1500</v>
      </c>
      <c r="H304" s="6"/>
    </row>
    <row r="305" spans="1:8" ht="15.75" x14ac:dyDescent="0.25">
      <c r="A305" s="7" t="s">
        <v>171</v>
      </c>
      <c r="B305" s="26"/>
      <c r="C305" s="85">
        <v>17</v>
      </c>
      <c r="D305" s="85"/>
      <c r="E305" s="85"/>
      <c r="F305" s="85"/>
      <c r="G305" s="85">
        <f t="shared" si="66"/>
        <v>17</v>
      </c>
      <c r="H305" s="6"/>
    </row>
    <row r="306" spans="1:8" ht="15.75" x14ac:dyDescent="0.25">
      <c r="A306" s="12" t="s">
        <v>155</v>
      </c>
      <c r="B306" s="8" t="s">
        <v>99</v>
      </c>
      <c r="C306" s="13">
        <f>+C307+C308+C309</f>
        <v>6981</v>
      </c>
      <c r="D306" s="13">
        <f>+D307+D308+D309</f>
        <v>0</v>
      </c>
      <c r="E306" s="13">
        <f t="shared" ref="E306:G306" si="84">+E307+E308+E309</f>
        <v>0</v>
      </c>
      <c r="F306" s="13"/>
      <c r="G306" s="13">
        <f t="shared" si="84"/>
        <v>6981</v>
      </c>
      <c r="H306" s="6"/>
    </row>
    <row r="307" spans="1:8" ht="15.75" x14ac:dyDescent="0.25">
      <c r="A307" s="7" t="s">
        <v>1</v>
      </c>
      <c r="B307" s="26"/>
      <c r="C307" s="85">
        <f>+C311+C315+C318+C322</f>
        <v>5859</v>
      </c>
      <c r="D307" s="85">
        <f t="shared" ref="D307:G307" si="85">+D311+D315+D318+D322</f>
        <v>0</v>
      </c>
      <c r="E307" s="85">
        <f t="shared" si="85"/>
        <v>0</v>
      </c>
      <c r="F307" s="85"/>
      <c r="G307" s="85">
        <f t="shared" si="85"/>
        <v>5859</v>
      </c>
      <c r="H307" s="6"/>
    </row>
    <row r="308" spans="1:8" ht="15.75" x14ac:dyDescent="0.25">
      <c r="A308" s="7" t="s">
        <v>53</v>
      </c>
      <c r="B308" s="26"/>
      <c r="C308" s="85">
        <f>+C312+C316+C319+C323</f>
        <v>1104</v>
      </c>
      <c r="D308" s="85">
        <f>+D312+D316+D319+D323</f>
        <v>0</v>
      </c>
      <c r="E308" s="85">
        <f t="shared" ref="E308:G308" si="86">+E312+E316+E319+E323</f>
        <v>0</v>
      </c>
      <c r="F308" s="85"/>
      <c r="G308" s="85">
        <f t="shared" si="86"/>
        <v>1104</v>
      </c>
      <c r="H308" s="6"/>
    </row>
    <row r="309" spans="1:8" ht="15.75" x14ac:dyDescent="0.25">
      <c r="A309" s="7" t="s">
        <v>171</v>
      </c>
      <c r="B309" s="26"/>
      <c r="C309" s="85">
        <f>+C320+C313</f>
        <v>18</v>
      </c>
      <c r="D309" s="85">
        <f t="shared" ref="D309:G309" si="87">+D320+D313</f>
        <v>0</v>
      </c>
      <c r="E309" s="85">
        <f t="shared" si="87"/>
        <v>0</v>
      </c>
      <c r="F309" s="85"/>
      <c r="G309" s="85">
        <f t="shared" si="87"/>
        <v>18</v>
      </c>
      <c r="H309" s="6"/>
    </row>
    <row r="310" spans="1:8" ht="15.75" x14ac:dyDescent="0.25">
      <c r="A310" s="12" t="s">
        <v>152</v>
      </c>
      <c r="B310" s="8" t="s">
        <v>431</v>
      </c>
      <c r="C310" s="13">
        <f>+C311+C312+C313</f>
        <v>4997</v>
      </c>
      <c r="D310" s="13">
        <f t="shared" ref="D310:G310" si="88">+D311+D312+D313</f>
        <v>0</v>
      </c>
      <c r="E310" s="13">
        <f t="shared" si="88"/>
        <v>0</v>
      </c>
      <c r="F310" s="13"/>
      <c r="G310" s="13">
        <f t="shared" si="88"/>
        <v>4997</v>
      </c>
      <c r="H310" s="6"/>
    </row>
    <row r="311" spans="1:8" ht="15.75" x14ac:dyDescent="0.25">
      <c r="A311" s="7" t="s">
        <v>1</v>
      </c>
      <c r="B311" s="26"/>
      <c r="C311" s="85">
        <v>4758</v>
      </c>
      <c r="D311" s="85"/>
      <c r="E311" s="85"/>
      <c r="F311" s="85"/>
      <c r="G311" s="85">
        <f t="shared" si="66"/>
        <v>4758</v>
      </c>
      <c r="H311" s="6"/>
    </row>
    <row r="312" spans="1:8" ht="15.75" x14ac:dyDescent="0.25">
      <c r="A312" s="7" t="s">
        <v>53</v>
      </c>
      <c r="B312" s="26"/>
      <c r="C312" s="85">
        <v>229</v>
      </c>
      <c r="D312" s="85"/>
      <c r="E312" s="85"/>
      <c r="F312" s="85"/>
      <c r="G312" s="85">
        <f t="shared" si="66"/>
        <v>229</v>
      </c>
      <c r="H312" s="6"/>
    </row>
    <row r="313" spans="1:8" ht="15.75" x14ac:dyDescent="0.25">
      <c r="A313" s="7" t="s">
        <v>171</v>
      </c>
      <c r="B313" s="26"/>
      <c r="C313" s="85">
        <v>10</v>
      </c>
      <c r="D313" s="85"/>
      <c r="E313" s="85"/>
      <c r="F313" s="85"/>
      <c r="G313" s="85">
        <f t="shared" si="66"/>
        <v>10</v>
      </c>
      <c r="H313" s="6"/>
    </row>
    <row r="314" spans="1:8" ht="15.75" x14ac:dyDescent="0.25">
      <c r="A314" s="12" t="s">
        <v>153</v>
      </c>
      <c r="B314" s="8" t="s">
        <v>433</v>
      </c>
      <c r="C314" s="13">
        <f>+C315+C316</f>
        <v>580</v>
      </c>
      <c r="D314" s="13">
        <f t="shared" ref="D314:G314" si="89">+D315+D316</f>
        <v>0</v>
      </c>
      <c r="E314" s="13">
        <f t="shared" si="89"/>
        <v>0</v>
      </c>
      <c r="F314" s="13"/>
      <c r="G314" s="13">
        <f t="shared" si="89"/>
        <v>580</v>
      </c>
      <c r="H314" s="6"/>
    </row>
    <row r="315" spans="1:8" ht="15.75" x14ac:dyDescent="0.25">
      <c r="A315" s="7" t="s">
        <v>1</v>
      </c>
      <c r="B315" s="26"/>
      <c r="C315" s="85">
        <v>231</v>
      </c>
      <c r="D315" s="85"/>
      <c r="E315" s="85"/>
      <c r="F315" s="85"/>
      <c r="G315" s="85">
        <f t="shared" si="66"/>
        <v>231</v>
      </c>
      <c r="H315" s="6"/>
    </row>
    <row r="316" spans="1:8" ht="15.75" x14ac:dyDescent="0.25">
      <c r="A316" s="7" t="s">
        <v>53</v>
      </c>
      <c r="B316" s="26"/>
      <c r="C316" s="85">
        <v>349</v>
      </c>
      <c r="D316" s="85"/>
      <c r="E316" s="85"/>
      <c r="F316" s="85"/>
      <c r="G316" s="85">
        <f t="shared" si="66"/>
        <v>349</v>
      </c>
      <c r="H316" s="6"/>
    </row>
    <row r="317" spans="1:8" ht="15.75" x14ac:dyDescent="0.25">
      <c r="A317" s="12" t="s">
        <v>154</v>
      </c>
      <c r="B317" s="8" t="s">
        <v>432</v>
      </c>
      <c r="C317" s="13">
        <f>+C318+C319+C320</f>
        <v>1036</v>
      </c>
      <c r="D317" s="13">
        <f t="shared" ref="D317:G317" si="90">+D318+D319+D320</f>
        <v>0</v>
      </c>
      <c r="E317" s="13">
        <f t="shared" si="90"/>
        <v>0</v>
      </c>
      <c r="F317" s="13"/>
      <c r="G317" s="13">
        <f t="shared" si="90"/>
        <v>1036</v>
      </c>
      <c r="H317" s="6"/>
    </row>
    <row r="318" spans="1:8" ht="15.75" x14ac:dyDescent="0.25">
      <c r="A318" s="7" t="s">
        <v>1</v>
      </c>
      <c r="B318" s="26"/>
      <c r="C318" s="85">
        <v>615</v>
      </c>
      <c r="D318" s="85"/>
      <c r="E318" s="85"/>
      <c r="F318" s="85"/>
      <c r="G318" s="85">
        <f t="shared" si="66"/>
        <v>615</v>
      </c>
      <c r="H318" s="6"/>
    </row>
    <row r="319" spans="1:8" ht="15.75" x14ac:dyDescent="0.25">
      <c r="A319" s="7" t="s">
        <v>53</v>
      </c>
      <c r="B319" s="26"/>
      <c r="C319" s="85">
        <v>413</v>
      </c>
      <c r="D319" s="85"/>
      <c r="E319" s="85"/>
      <c r="F319" s="85"/>
      <c r="G319" s="85">
        <f t="shared" si="66"/>
        <v>413</v>
      </c>
      <c r="H319" s="6"/>
    </row>
    <row r="320" spans="1:8" ht="15.75" x14ac:dyDescent="0.25">
      <c r="A320" s="7" t="s">
        <v>171</v>
      </c>
      <c r="B320" s="26"/>
      <c r="C320" s="85">
        <v>8</v>
      </c>
      <c r="D320" s="85"/>
      <c r="E320" s="85"/>
      <c r="F320" s="85"/>
      <c r="G320" s="85">
        <f t="shared" si="66"/>
        <v>8</v>
      </c>
      <c r="H320" s="6"/>
    </row>
    <row r="321" spans="1:8" ht="15.75" x14ac:dyDescent="0.25">
      <c r="A321" s="12" t="s">
        <v>429</v>
      </c>
      <c r="B321" s="8" t="s">
        <v>430</v>
      </c>
      <c r="C321" s="13">
        <f>+C322+C323</f>
        <v>368</v>
      </c>
      <c r="D321" s="13">
        <f t="shared" ref="D321:G321" si="91">+D322+D323</f>
        <v>0</v>
      </c>
      <c r="E321" s="13">
        <f t="shared" si="91"/>
        <v>0</v>
      </c>
      <c r="F321" s="13"/>
      <c r="G321" s="13">
        <f t="shared" si="91"/>
        <v>368</v>
      </c>
      <c r="H321" s="6"/>
    </row>
    <row r="322" spans="1:8" ht="15.75" x14ac:dyDescent="0.25">
      <c r="A322" s="7" t="s">
        <v>1</v>
      </c>
      <c r="B322" s="26"/>
      <c r="C322" s="85">
        <v>255</v>
      </c>
      <c r="D322" s="85"/>
      <c r="E322" s="85"/>
      <c r="F322" s="85"/>
      <c r="G322" s="85">
        <f t="shared" si="66"/>
        <v>255</v>
      </c>
      <c r="H322" s="6"/>
    </row>
    <row r="323" spans="1:8" ht="15.75" x14ac:dyDescent="0.25">
      <c r="A323" s="7" t="s">
        <v>53</v>
      </c>
      <c r="B323" s="26"/>
      <c r="C323" s="85">
        <v>113</v>
      </c>
      <c r="D323" s="85"/>
      <c r="E323" s="85"/>
      <c r="F323" s="85"/>
      <c r="G323" s="85">
        <f t="shared" si="66"/>
        <v>113</v>
      </c>
      <c r="H323" s="6"/>
    </row>
    <row r="324" spans="1:8" ht="15.75" x14ac:dyDescent="0.25">
      <c r="A324" s="12" t="s">
        <v>104</v>
      </c>
      <c r="B324" s="8" t="s">
        <v>100</v>
      </c>
      <c r="C324" s="13">
        <f>+C325+C326+C327+C329+C330+C331+C328</f>
        <v>41127</v>
      </c>
      <c r="D324" s="13">
        <f t="shared" ref="D324:F324" si="92">+D325+D326+D327+D329+D330+D331+D328</f>
        <v>2758</v>
      </c>
      <c r="E324" s="13">
        <f t="shared" si="92"/>
        <v>1525</v>
      </c>
      <c r="F324" s="13">
        <f t="shared" si="92"/>
        <v>545</v>
      </c>
      <c r="G324" s="13">
        <f t="shared" ref="G324" si="93">+G325+G326+G327+G329+G330+G331+G328</f>
        <v>45955</v>
      </c>
      <c r="H324" s="6"/>
    </row>
    <row r="325" spans="1:8" ht="15.75" x14ac:dyDescent="0.25">
      <c r="A325" s="12" t="s">
        <v>157</v>
      </c>
      <c r="B325" s="8" t="s">
        <v>101</v>
      </c>
      <c r="C325" s="13">
        <f>+C333+C429+C433+C453</f>
        <v>5881</v>
      </c>
      <c r="D325" s="13">
        <f t="shared" ref="D325:G325" si="94">+D333+D429+D433+D453</f>
        <v>161</v>
      </c>
      <c r="E325" s="13">
        <f t="shared" si="94"/>
        <v>70</v>
      </c>
      <c r="F325" s="13">
        <f t="shared" si="94"/>
        <v>0</v>
      </c>
      <c r="G325" s="13">
        <f t="shared" si="94"/>
        <v>6112</v>
      </c>
      <c r="H325" s="6"/>
    </row>
    <row r="326" spans="1:8" ht="15.75" x14ac:dyDescent="0.25">
      <c r="A326" s="12" t="s">
        <v>396</v>
      </c>
      <c r="B326" s="8" t="s">
        <v>398</v>
      </c>
      <c r="C326" s="13">
        <f>+C372+C462</f>
        <v>17326</v>
      </c>
      <c r="D326" s="13">
        <f t="shared" ref="D326:G326" si="95">+D372+D462</f>
        <v>300</v>
      </c>
      <c r="E326" s="13">
        <f t="shared" si="95"/>
        <v>0</v>
      </c>
      <c r="F326" s="13"/>
      <c r="G326" s="13">
        <f t="shared" si="95"/>
        <v>17626</v>
      </c>
      <c r="H326" s="6"/>
    </row>
    <row r="327" spans="1:8" ht="15.75" x14ac:dyDescent="0.25">
      <c r="A327" s="12" t="s">
        <v>397</v>
      </c>
      <c r="B327" s="8" t="s">
        <v>399</v>
      </c>
      <c r="C327" s="13">
        <f>+C373+C463</f>
        <v>3392</v>
      </c>
      <c r="D327" s="13">
        <f t="shared" ref="D327:G327" si="96">+D373+D463</f>
        <v>332</v>
      </c>
      <c r="E327" s="13">
        <f t="shared" si="96"/>
        <v>0</v>
      </c>
      <c r="F327" s="13"/>
      <c r="G327" s="13">
        <f t="shared" si="96"/>
        <v>3724</v>
      </c>
      <c r="H327" s="6"/>
    </row>
    <row r="328" spans="1:8" ht="15.75" x14ac:dyDescent="0.25">
      <c r="A328" s="12" t="s">
        <v>317</v>
      </c>
      <c r="B328" s="125" t="s">
        <v>538</v>
      </c>
      <c r="C328" s="13">
        <f>C374</f>
        <v>1462</v>
      </c>
      <c r="D328" s="13">
        <f t="shared" ref="D328:G328" si="97">D374</f>
        <v>0</v>
      </c>
      <c r="E328" s="13">
        <f t="shared" si="97"/>
        <v>0</v>
      </c>
      <c r="F328" s="13"/>
      <c r="G328" s="13">
        <f t="shared" si="97"/>
        <v>1462</v>
      </c>
      <c r="H328" s="6"/>
    </row>
    <row r="329" spans="1:8" ht="15.75" x14ac:dyDescent="0.25">
      <c r="A329" s="12" t="s">
        <v>336</v>
      </c>
      <c r="B329" s="8" t="s">
        <v>335</v>
      </c>
      <c r="C329" s="13">
        <f>C377</f>
        <v>5102</v>
      </c>
      <c r="D329" s="13">
        <f t="shared" ref="D329:G329" si="98">D377</f>
        <v>-137</v>
      </c>
      <c r="E329" s="13">
        <f t="shared" si="98"/>
        <v>0</v>
      </c>
      <c r="F329" s="13"/>
      <c r="G329" s="13">
        <f t="shared" si="98"/>
        <v>4965</v>
      </c>
      <c r="H329" s="6"/>
    </row>
    <row r="330" spans="1:8" ht="15.75" x14ac:dyDescent="0.25">
      <c r="A330" s="12" t="s">
        <v>4</v>
      </c>
      <c r="B330" s="8" t="s">
        <v>102</v>
      </c>
      <c r="C330" s="117">
        <f>+C393+C445+C460+C456</f>
        <v>7654</v>
      </c>
      <c r="D330" s="117">
        <f t="shared" ref="D330:G330" si="99">+D393+D445+D460+D456</f>
        <v>2102</v>
      </c>
      <c r="E330" s="117">
        <f t="shared" si="99"/>
        <v>1455</v>
      </c>
      <c r="F330" s="117">
        <f t="shared" si="99"/>
        <v>545</v>
      </c>
      <c r="G330" s="117">
        <f t="shared" si="99"/>
        <v>11756</v>
      </c>
      <c r="H330" s="6"/>
    </row>
    <row r="331" spans="1:8" ht="15.75" x14ac:dyDescent="0.25">
      <c r="A331" s="12" t="s">
        <v>129</v>
      </c>
      <c r="B331" s="8" t="s">
        <v>130</v>
      </c>
      <c r="C331" s="13">
        <f>C431</f>
        <v>310</v>
      </c>
      <c r="D331" s="13">
        <f t="shared" ref="D331:G331" si="100">D431</f>
        <v>0</v>
      </c>
      <c r="E331" s="13">
        <f t="shared" si="100"/>
        <v>0</v>
      </c>
      <c r="F331" s="13"/>
      <c r="G331" s="13">
        <f t="shared" si="100"/>
        <v>310</v>
      </c>
      <c r="H331" s="6"/>
    </row>
    <row r="332" spans="1:8" ht="15.75" x14ac:dyDescent="0.25">
      <c r="A332" s="12" t="s">
        <v>105</v>
      </c>
      <c r="B332" s="8" t="s">
        <v>103</v>
      </c>
      <c r="C332" s="13">
        <f>+C333+C393</f>
        <v>6199</v>
      </c>
      <c r="D332" s="13">
        <f t="shared" ref="D332:G332" si="101">+D333+D393</f>
        <v>883</v>
      </c>
      <c r="E332" s="13">
        <f t="shared" si="101"/>
        <v>525</v>
      </c>
      <c r="F332" s="13">
        <f t="shared" si="101"/>
        <v>545</v>
      </c>
      <c r="G332" s="13">
        <f t="shared" si="101"/>
        <v>8152</v>
      </c>
      <c r="H332" s="6"/>
    </row>
    <row r="333" spans="1:8" ht="15.75" x14ac:dyDescent="0.25">
      <c r="A333" s="12" t="s">
        <v>44</v>
      </c>
      <c r="B333" s="8" t="s">
        <v>106</v>
      </c>
      <c r="C333" s="13">
        <f>+C334+C335+C336+C337+C339+C340+C341++C343+C346+C347+C348+C349+C350+C351+C352+C358+C359+C360+C361+C362+C363+C367+C368+C369+C338+C353+C354+C355+C357+C345+C344+C371+C370+C365+C366+C364+C356</f>
        <v>1439</v>
      </c>
      <c r="D333" s="13">
        <f t="shared" ref="D333:G333" si="102">+D334+D335+D336+D337+D339+D340+D341++D343+D346+D347+D348+D349+D350+D351+D352+D358+D359+D360+D361+D362+D363+D367+D368+D369+D338+D353+D354+D355+D357+D345+D344+D371+D370+D365+D366+D364+D356</f>
        <v>181</v>
      </c>
      <c r="E333" s="13">
        <f t="shared" si="102"/>
        <v>70</v>
      </c>
      <c r="F333" s="13"/>
      <c r="G333" s="13">
        <f t="shared" si="102"/>
        <v>1690</v>
      </c>
      <c r="H333" s="6"/>
    </row>
    <row r="334" spans="1:8" ht="15.75" x14ac:dyDescent="0.25">
      <c r="A334" s="7" t="s">
        <v>201</v>
      </c>
      <c r="B334" s="26"/>
      <c r="C334" s="85">
        <v>10</v>
      </c>
      <c r="D334" s="85"/>
      <c r="E334" s="85"/>
      <c r="F334" s="85"/>
      <c r="G334" s="85">
        <f t="shared" si="66"/>
        <v>10</v>
      </c>
      <c r="H334" s="6"/>
    </row>
    <row r="335" spans="1:8" ht="15.75" x14ac:dyDescent="0.25">
      <c r="A335" s="7" t="s">
        <v>219</v>
      </c>
      <c r="B335" s="26"/>
      <c r="C335" s="85">
        <v>60</v>
      </c>
      <c r="D335" s="85"/>
      <c r="E335" s="85"/>
      <c r="F335" s="85"/>
      <c r="G335" s="85">
        <f t="shared" ref="G335:G407" si="103">+E335+D335+C335</f>
        <v>60</v>
      </c>
      <c r="H335" s="6"/>
    </row>
    <row r="336" spans="1:8" ht="15.75" x14ac:dyDescent="0.25">
      <c r="A336" s="7" t="s">
        <v>260</v>
      </c>
      <c r="B336" s="26"/>
      <c r="C336" s="85">
        <v>20</v>
      </c>
      <c r="D336" s="85"/>
      <c r="E336" s="85"/>
      <c r="F336" s="85"/>
      <c r="G336" s="85">
        <f t="shared" si="103"/>
        <v>20</v>
      </c>
      <c r="H336" s="6"/>
    </row>
    <row r="337" spans="1:8" ht="15.75" x14ac:dyDescent="0.25">
      <c r="A337" s="7" t="s">
        <v>203</v>
      </c>
      <c r="B337" s="26"/>
      <c r="C337" s="85">
        <v>120</v>
      </c>
      <c r="D337" s="85"/>
      <c r="E337" s="85"/>
      <c r="F337" s="85"/>
      <c r="G337" s="85">
        <f t="shared" si="103"/>
        <v>120</v>
      </c>
      <c r="H337" s="6"/>
    </row>
    <row r="338" spans="1:8" ht="15.75" x14ac:dyDescent="0.25">
      <c r="A338" s="7" t="s">
        <v>402</v>
      </c>
      <c r="B338" s="26"/>
      <c r="C338" s="85">
        <v>21</v>
      </c>
      <c r="D338" s="85"/>
      <c r="E338" s="85"/>
      <c r="F338" s="85"/>
      <c r="G338" s="85">
        <f t="shared" si="103"/>
        <v>21</v>
      </c>
      <c r="H338" s="6"/>
    </row>
    <row r="339" spans="1:8" ht="15.75" x14ac:dyDescent="0.25">
      <c r="A339" s="7" t="s">
        <v>213</v>
      </c>
      <c r="B339" s="26"/>
      <c r="C339" s="85">
        <v>20</v>
      </c>
      <c r="D339" s="85"/>
      <c r="E339" s="85"/>
      <c r="F339" s="85"/>
      <c r="G339" s="85">
        <f t="shared" si="103"/>
        <v>20</v>
      </c>
      <c r="H339" s="6"/>
    </row>
    <row r="340" spans="1:8" ht="31.5" x14ac:dyDescent="0.25">
      <c r="A340" s="9" t="s">
        <v>204</v>
      </c>
      <c r="B340" s="26"/>
      <c r="C340" s="85">
        <v>20</v>
      </c>
      <c r="D340" s="85"/>
      <c r="E340" s="85"/>
      <c r="F340" s="85"/>
      <c r="G340" s="85">
        <f t="shared" si="103"/>
        <v>20</v>
      </c>
      <c r="H340" s="6"/>
    </row>
    <row r="341" spans="1:8" ht="15.75" x14ac:dyDescent="0.25">
      <c r="A341" s="7" t="s">
        <v>278</v>
      </c>
      <c r="B341" s="26"/>
      <c r="C341" s="85">
        <v>67</v>
      </c>
      <c r="D341" s="85"/>
      <c r="E341" s="85"/>
      <c r="F341" s="85"/>
      <c r="G341" s="85">
        <f t="shared" si="103"/>
        <v>67</v>
      </c>
      <c r="H341" s="6"/>
    </row>
    <row r="342" spans="1:8" ht="15.75" x14ac:dyDescent="0.25">
      <c r="A342" s="7" t="s">
        <v>279</v>
      </c>
      <c r="B342" s="26"/>
      <c r="C342" s="85"/>
      <c r="D342" s="85"/>
      <c r="E342" s="85"/>
      <c r="F342" s="85"/>
      <c r="G342" s="85">
        <f t="shared" si="103"/>
        <v>0</v>
      </c>
      <c r="H342" s="6"/>
    </row>
    <row r="343" spans="1:8" ht="15.75" x14ac:dyDescent="0.25">
      <c r="A343" s="7" t="s">
        <v>202</v>
      </c>
      <c r="B343" s="26"/>
      <c r="C343" s="85">
        <v>20</v>
      </c>
      <c r="D343" s="85"/>
      <c r="E343" s="85"/>
      <c r="F343" s="85"/>
      <c r="G343" s="85">
        <f t="shared" si="103"/>
        <v>20</v>
      </c>
      <c r="H343" s="6"/>
    </row>
    <row r="344" spans="1:8" ht="15.75" x14ac:dyDescent="0.25">
      <c r="A344" s="7" t="s">
        <v>511</v>
      </c>
      <c r="B344" s="26"/>
      <c r="C344" s="85">
        <v>22</v>
      </c>
      <c r="D344" s="85"/>
      <c r="E344" s="85"/>
      <c r="F344" s="85"/>
      <c r="G344" s="85">
        <f t="shared" si="103"/>
        <v>22</v>
      </c>
      <c r="H344" s="6"/>
    </row>
    <row r="345" spans="1:8" ht="15.75" x14ac:dyDescent="0.25">
      <c r="A345" s="7" t="s">
        <v>510</v>
      </c>
      <c r="B345" s="26"/>
      <c r="C345" s="85">
        <v>40</v>
      </c>
      <c r="D345" s="85"/>
      <c r="E345" s="85"/>
      <c r="F345" s="85"/>
      <c r="G345" s="85">
        <f t="shared" si="103"/>
        <v>40</v>
      </c>
      <c r="H345" s="6"/>
    </row>
    <row r="346" spans="1:8" ht="31.5" x14ac:dyDescent="0.25">
      <c r="A346" s="88" t="s">
        <v>434</v>
      </c>
      <c r="B346" s="126"/>
      <c r="C346" s="127">
        <v>19</v>
      </c>
      <c r="D346" s="89">
        <v>-2</v>
      </c>
      <c r="E346" s="89"/>
      <c r="F346" s="89"/>
      <c r="G346" s="85">
        <f t="shared" si="103"/>
        <v>17</v>
      </c>
      <c r="H346" s="6"/>
    </row>
    <row r="347" spans="1:8" ht="15.75" x14ac:dyDescent="0.25">
      <c r="A347" s="60" t="s">
        <v>445</v>
      </c>
      <c r="B347" s="56"/>
      <c r="C347" s="75">
        <v>5</v>
      </c>
      <c r="D347" s="85"/>
      <c r="E347" s="75"/>
      <c r="F347" s="75"/>
      <c r="G347" s="85">
        <f t="shared" si="103"/>
        <v>5</v>
      </c>
      <c r="H347" s="6"/>
    </row>
    <row r="348" spans="1:8" ht="15.75" x14ac:dyDescent="0.25">
      <c r="A348" s="60" t="s">
        <v>446</v>
      </c>
      <c r="B348" s="56"/>
      <c r="C348" s="75">
        <v>5</v>
      </c>
      <c r="D348" s="85"/>
      <c r="E348" s="75"/>
      <c r="F348" s="75"/>
      <c r="G348" s="85">
        <f t="shared" si="103"/>
        <v>5</v>
      </c>
      <c r="H348" s="6"/>
    </row>
    <row r="349" spans="1:8" ht="15.75" x14ac:dyDescent="0.25">
      <c r="A349" s="60" t="s">
        <v>447</v>
      </c>
      <c r="B349" s="56"/>
      <c r="C349" s="75">
        <v>5</v>
      </c>
      <c r="D349" s="85"/>
      <c r="E349" s="75"/>
      <c r="F349" s="75"/>
      <c r="G349" s="85">
        <f t="shared" si="103"/>
        <v>5</v>
      </c>
      <c r="H349" s="6"/>
    </row>
    <row r="350" spans="1:8" ht="15.75" x14ac:dyDescent="0.25">
      <c r="A350" s="60" t="s">
        <v>448</v>
      </c>
      <c r="B350" s="56"/>
      <c r="C350" s="75">
        <v>5</v>
      </c>
      <c r="D350" s="85"/>
      <c r="E350" s="75"/>
      <c r="F350" s="75"/>
      <c r="G350" s="85">
        <f t="shared" si="103"/>
        <v>5</v>
      </c>
      <c r="H350" s="6"/>
    </row>
    <row r="351" spans="1:8" ht="15.75" x14ac:dyDescent="0.25">
      <c r="A351" s="60" t="s">
        <v>455</v>
      </c>
      <c r="B351" s="91"/>
      <c r="C351" s="75">
        <v>53</v>
      </c>
      <c r="D351" s="85"/>
      <c r="E351" s="75"/>
      <c r="F351" s="75"/>
      <c r="G351" s="85">
        <f t="shared" si="103"/>
        <v>53</v>
      </c>
      <c r="H351" s="6"/>
    </row>
    <row r="352" spans="1:8" ht="15.75" x14ac:dyDescent="0.25">
      <c r="A352" s="60" t="s">
        <v>456</v>
      </c>
      <c r="B352" s="91"/>
      <c r="C352" s="75">
        <v>150</v>
      </c>
      <c r="D352" s="85"/>
      <c r="E352" s="75"/>
      <c r="F352" s="75"/>
      <c r="G352" s="85">
        <f t="shared" si="103"/>
        <v>150</v>
      </c>
      <c r="H352" s="6"/>
    </row>
    <row r="353" spans="1:8" ht="15.75" x14ac:dyDescent="0.25">
      <c r="A353" s="112" t="s">
        <v>502</v>
      </c>
      <c r="B353" s="26"/>
      <c r="C353" s="85">
        <v>104</v>
      </c>
      <c r="D353" s="85"/>
      <c r="E353" s="75"/>
      <c r="F353" s="75"/>
      <c r="G353" s="85">
        <f t="shared" si="103"/>
        <v>104</v>
      </c>
      <c r="H353" s="6"/>
    </row>
    <row r="354" spans="1:8" ht="15.75" x14ac:dyDescent="0.25">
      <c r="A354" s="112" t="s">
        <v>503</v>
      </c>
      <c r="B354" s="26"/>
      <c r="C354" s="85">
        <v>52</v>
      </c>
      <c r="D354" s="85"/>
      <c r="E354" s="75"/>
      <c r="F354" s="75"/>
      <c r="G354" s="85">
        <f t="shared" si="103"/>
        <v>52</v>
      </c>
      <c r="H354" s="6"/>
    </row>
    <row r="355" spans="1:8" ht="15.75" x14ac:dyDescent="0.25">
      <c r="A355" s="7" t="s">
        <v>504</v>
      </c>
      <c r="B355" s="26"/>
      <c r="C355" s="85">
        <v>10</v>
      </c>
      <c r="D355" s="85"/>
      <c r="E355" s="75"/>
      <c r="F355" s="75"/>
      <c r="G355" s="85">
        <f t="shared" si="103"/>
        <v>10</v>
      </c>
      <c r="H355" s="6"/>
    </row>
    <row r="356" spans="1:8" ht="15.75" x14ac:dyDescent="0.25">
      <c r="A356" s="7" t="s">
        <v>558</v>
      </c>
      <c r="B356" s="26"/>
      <c r="C356" s="85">
        <v>0</v>
      </c>
      <c r="D356" s="85">
        <v>40</v>
      </c>
      <c r="E356" s="75">
        <v>0</v>
      </c>
      <c r="F356" s="75"/>
      <c r="G356" s="85">
        <f t="shared" si="103"/>
        <v>40</v>
      </c>
      <c r="H356" s="6"/>
    </row>
    <row r="357" spans="1:8" ht="15.75" x14ac:dyDescent="0.25">
      <c r="A357" s="113" t="s">
        <v>505</v>
      </c>
      <c r="B357" s="26"/>
      <c r="C357" s="85">
        <v>50</v>
      </c>
      <c r="D357" s="85"/>
      <c r="E357" s="75"/>
      <c r="F357" s="75"/>
      <c r="G357" s="85">
        <f t="shared" si="103"/>
        <v>50</v>
      </c>
      <c r="H357" s="6"/>
    </row>
    <row r="358" spans="1:8" ht="47.25" x14ac:dyDescent="0.25">
      <c r="A358" s="60" t="s">
        <v>457</v>
      </c>
      <c r="B358" s="91"/>
      <c r="C358" s="75">
        <v>35</v>
      </c>
      <c r="D358" s="85"/>
      <c r="E358" s="75"/>
      <c r="F358" s="75"/>
      <c r="G358" s="85">
        <f t="shared" si="103"/>
        <v>35</v>
      </c>
      <c r="H358" s="6"/>
    </row>
    <row r="359" spans="1:8" ht="15.75" x14ac:dyDescent="0.25">
      <c r="A359" s="60" t="s">
        <v>458</v>
      </c>
      <c r="B359" s="91"/>
      <c r="C359" s="75">
        <v>120</v>
      </c>
      <c r="D359" s="85"/>
      <c r="E359" s="75"/>
      <c r="F359" s="75"/>
      <c r="G359" s="85">
        <f t="shared" si="103"/>
        <v>120</v>
      </c>
      <c r="H359" s="6"/>
    </row>
    <row r="360" spans="1:8" ht="31.5" x14ac:dyDescent="0.25">
      <c r="A360" s="60" t="s">
        <v>459</v>
      </c>
      <c r="B360" s="91"/>
      <c r="C360" s="75">
        <v>10</v>
      </c>
      <c r="D360" s="85"/>
      <c r="E360" s="75"/>
      <c r="F360" s="75"/>
      <c r="G360" s="85">
        <f t="shared" si="103"/>
        <v>10</v>
      </c>
      <c r="H360" s="6"/>
    </row>
    <row r="361" spans="1:8" ht="15.75" x14ac:dyDescent="0.25">
      <c r="A361" s="60" t="s">
        <v>460</v>
      </c>
      <c r="B361" s="91"/>
      <c r="C361" s="75">
        <v>80</v>
      </c>
      <c r="D361" s="85"/>
      <c r="E361" s="75"/>
      <c r="F361" s="75"/>
      <c r="G361" s="85">
        <f t="shared" si="103"/>
        <v>80</v>
      </c>
      <c r="H361" s="6"/>
    </row>
    <row r="362" spans="1:8" ht="47.25" x14ac:dyDescent="0.25">
      <c r="A362" s="60" t="s">
        <v>461</v>
      </c>
      <c r="B362" s="91"/>
      <c r="C362" s="75">
        <v>50</v>
      </c>
      <c r="D362" s="85">
        <v>20</v>
      </c>
      <c r="E362" s="75"/>
      <c r="F362" s="75"/>
      <c r="G362" s="85">
        <f t="shared" si="103"/>
        <v>70</v>
      </c>
      <c r="H362" s="6"/>
    </row>
    <row r="363" spans="1:8" ht="15.75" x14ac:dyDescent="0.25">
      <c r="A363" s="60" t="s">
        <v>462</v>
      </c>
      <c r="B363" s="91"/>
      <c r="C363" s="75">
        <v>75</v>
      </c>
      <c r="D363" s="85"/>
      <c r="E363" s="75"/>
      <c r="F363" s="75"/>
      <c r="G363" s="85">
        <f t="shared" si="103"/>
        <v>75</v>
      </c>
      <c r="H363" s="6"/>
    </row>
    <row r="364" spans="1:8" ht="15.75" x14ac:dyDescent="0.25">
      <c r="A364" s="60" t="s">
        <v>557</v>
      </c>
      <c r="B364" s="91"/>
      <c r="C364" s="75">
        <v>0</v>
      </c>
      <c r="D364" s="85">
        <v>40</v>
      </c>
      <c r="E364" s="75"/>
      <c r="F364" s="75"/>
      <c r="G364" s="85">
        <f t="shared" si="103"/>
        <v>40</v>
      </c>
      <c r="H364" s="6"/>
    </row>
    <row r="365" spans="1:8" ht="31.5" x14ac:dyDescent="0.25">
      <c r="A365" s="60" t="s">
        <v>555</v>
      </c>
      <c r="B365" s="91"/>
      <c r="C365" s="75">
        <v>0</v>
      </c>
      <c r="D365" s="85">
        <v>41</v>
      </c>
      <c r="E365" s="75">
        <v>30</v>
      </c>
      <c r="F365" s="75"/>
      <c r="G365" s="85">
        <f t="shared" si="103"/>
        <v>71</v>
      </c>
      <c r="H365" s="6"/>
    </row>
    <row r="366" spans="1:8" ht="47.25" x14ac:dyDescent="0.25">
      <c r="A366" s="60" t="s">
        <v>556</v>
      </c>
      <c r="B366" s="91"/>
      <c r="C366" s="75">
        <v>0</v>
      </c>
      <c r="D366" s="85">
        <v>40</v>
      </c>
      <c r="E366" s="75">
        <v>40</v>
      </c>
      <c r="F366" s="75"/>
      <c r="G366" s="85">
        <v>80</v>
      </c>
      <c r="H366" s="6"/>
    </row>
    <row r="367" spans="1:8" ht="15.75" x14ac:dyDescent="0.25">
      <c r="A367" s="60" t="s">
        <v>463</v>
      </c>
      <c r="B367" s="91"/>
      <c r="C367" s="75">
        <v>0</v>
      </c>
      <c r="D367" s="85"/>
      <c r="E367" s="75"/>
      <c r="F367" s="75"/>
      <c r="G367" s="85">
        <f t="shared" si="103"/>
        <v>0</v>
      </c>
      <c r="H367" s="6"/>
    </row>
    <row r="368" spans="1:8" ht="15.75" x14ac:dyDescent="0.25">
      <c r="A368" s="60" t="s">
        <v>464</v>
      </c>
      <c r="B368" s="91"/>
      <c r="C368" s="75">
        <v>90</v>
      </c>
      <c r="D368" s="85"/>
      <c r="E368" s="75"/>
      <c r="F368" s="75"/>
      <c r="G368" s="85">
        <f t="shared" si="103"/>
        <v>90</v>
      </c>
      <c r="H368" s="6"/>
    </row>
    <row r="369" spans="1:8" ht="15.75" x14ac:dyDescent="0.25">
      <c r="A369" s="60" t="s">
        <v>465</v>
      </c>
      <c r="B369" s="91"/>
      <c r="C369" s="75">
        <v>50</v>
      </c>
      <c r="D369" s="85"/>
      <c r="E369" s="75"/>
      <c r="F369" s="75"/>
      <c r="G369" s="85">
        <f t="shared" si="103"/>
        <v>50</v>
      </c>
      <c r="H369" s="6"/>
    </row>
    <row r="370" spans="1:8" ht="31.5" x14ac:dyDescent="0.25">
      <c r="A370" s="60" t="s">
        <v>549</v>
      </c>
      <c r="B370" s="91"/>
      <c r="C370" s="75">
        <v>0</v>
      </c>
      <c r="D370" s="85">
        <v>2</v>
      </c>
      <c r="E370" s="75"/>
      <c r="F370" s="75"/>
      <c r="G370" s="85">
        <f t="shared" si="103"/>
        <v>2</v>
      </c>
      <c r="H370" s="6"/>
    </row>
    <row r="371" spans="1:8" ht="38.25" customHeight="1" x14ac:dyDescent="0.25">
      <c r="A371" s="60" t="s">
        <v>522</v>
      </c>
      <c r="B371" s="91"/>
      <c r="C371" s="75">
        <v>51</v>
      </c>
      <c r="D371" s="85"/>
      <c r="E371" s="75"/>
      <c r="F371" s="75"/>
      <c r="G371" s="85">
        <f t="shared" si="103"/>
        <v>51</v>
      </c>
      <c r="H371" s="6"/>
    </row>
    <row r="372" spans="1:8" ht="31.5" x14ac:dyDescent="0.25">
      <c r="A372" s="64" t="s">
        <v>378</v>
      </c>
      <c r="B372" s="59" t="s">
        <v>391</v>
      </c>
      <c r="C372" s="72">
        <v>7800</v>
      </c>
      <c r="D372" s="13"/>
      <c r="E372" s="72"/>
      <c r="F372" s="72"/>
      <c r="G372" s="13">
        <f t="shared" si="103"/>
        <v>7800</v>
      </c>
      <c r="H372" s="6"/>
    </row>
    <row r="373" spans="1:8" ht="31.5" x14ac:dyDescent="0.25">
      <c r="A373" s="64" t="s">
        <v>379</v>
      </c>
      <c r="B373" s="59" t="s">
        <v>392</v>
      </c>
      <c r="C373" s="72">
        <v>3372</v>
      </c>
      <c r="D373" s="13">
        <v>332</v>
      </c>
      <c r="E373" s="72"/>
      <c r="F373" s="72"/>
      <c r="G373" s="13">
        <f t="shared" si="103"/>
        <v>3704</v>
      </c>
      <c r="H373" s="6"/>
    </row>
    <row r="374" spans="1:8" ht="15.75" x14ac:dyDescent="0.25">
      <c r="A374" s="12" t="s">
        <v>317</v>
      </c>
      <c r="B374" s="59" t="s">
        <v>538</v>
      </c>
      <c r="C374" s="72">
        <f>C375+C376</f>
        <v>1462</v>
      </c>
      <c r="D374" s="72">
        <f t="shared" ref="D374:G374" si="104">D375+D376</f>
        <v>0</v>
      </c>
      <c r="E374" s="72">
        <f t="shared" si="104"/>
        <v>0</v>
      </c>
      <c r="F374" s="72"/>
      <c r="G374" s="72">
        <f t="shared" si="104"/>
        <v>1462</v>
      </c>
      <c r="H374" s="6"/>
    </row>
    <row r="375" spans="1:8" ht="31.5" x14ac:dyDescent="0.25">
      <c r="A375" s="11" t="s">
        <v>310</v>
      </c>
      <c r="B375" s="59"/>
      <c r="C375" s="75">
        <v>332</v>
      </c>
      <c r="D375" s="75"/>
      <c r="E375" s="75"/>
      <c r="F375" s="75"/>
      <c r="G375" s="85">
        <f>+D375+C375</f>
        <v>332</v>
      </c>
      <c r="H375" s="6"/>
    </row>
    <row r="376" spans="1:8" ht="31.5" x14ac:dyDescent="0.25">
      <c r="A376" s="11" t="s">
        <v>308</v>
      </c>
      <c r="B376" s="59"/>
      <c r="C376" s="75">
        <v>1130</v>
      </c>
      <c r="D376" s="75"/>
      <c r="E376" s="75"/>
      <c r="F376" s="75"/>
      <c r="G376" s="85">
        <v>1130</v>
      </c>
      <c r="H376" s="6"/>
    </row>
    <row r="377" spans="1:8" ht="15.75" x14ac:dyDescent="0.25">
      <c r="A377" s="12" t="s">
        <v>317</v>
      </c>
      <c r="B377" s="53" t="s">
        <v>318</v>
      </c>
      <c r="C377" s="72">
        <f>+C378+C379+C380+C381+C382+C383+C384+C385+C386+C387+C388+C389+C390+C391+C392</f>
        <v>5102</v>
      </c>
      <c r="D377" s="72">
        <f t="shared" ref="D377:G377" si="105">+D378+D379+D380+D381+D382+D383+D384+D385+D386+D387+D388+D389+D390+D391+D392</f>
        <v>-137</v>
      </c>
      <c r="E377" s="72">
        <f t="shared" si="105"/>
        <v>0</v>
      </c>
      <c r="F377" s="72"/>
      <c r="G377" s="13">
        <f t="shared" si="105"/>
        <v>4965</v>
      </c>
      <c r="H377" s="6"/>
    </row>
    <row r="378" spans="1:8" ht="32.25" customHeight="1" x14ac:dyDescent="0.25">
      <c r="A378" s="11" t="s">
        <v>299</v>
      </c>
      <c r="B378" s="50"/>
      <c r="C378" s="75">
        <v>50</v>
      </c>
      <c r="D378" s="85"/>
      <c r="E378" s="75"/>
      <c r="F378" s="75"/>
      <c r="G378" s="85">
        <f t="shared" si="103"/>
        <v>50</v>
      </c>
      <c r="H378" s="6"/>
    </row>
    <row r="379" spans="1:8" ht="31.5" x14ac:dyDescent="0.25">
      <c r="A379" s="10" t="s">
        <v>300</v>
      </c>
      <c r="B379" s="51"/>
      <c r="C379" s="80">
        <v>50</v>
      </c>
      <c r="D379" s="85"/>
      <c r="E379" s="75"/>
      <c r="F379" s="75"/>
      <c r="G379" s="85">
        <f t="shared" si="103"/>
        <v>50</v>
      </c>
      <c r="H379" s="6"/>
    </row>
    <row r="380" spans="1:8" ht="31.5" x14ac:dyDescent="0.25">
      <c r="A380" s="10" t="s">
        <v>298</v>
      </c>
      <c r="B380" s="50"/>
      <c r="C380" s="75">
        <v>1945</v>
      </c>
      <c r="D380" s="85">
        <v>683</v>
      </c>
      <c r="E380" s="75"/>
      <c r="F380" s="75"/>
      <c r="G380" s="85">
        <f t="shared" si="103"/>
        <v>2628</v>
      </c>
      <c r="H380" s="6"/>
    </row>
    <row r="381" spans="1:8" ht="31.5" x14ac:dyDescent="0.25">
      <c r="A381" s="10" t="s">
        <v>360</v>
      </c>
      <c r="B381" s="51"/>
      <c r="C381" s="80">
        <v>50</v>
      </c>
      <c r="D381" s="85"/>
      <c r="E381" s="75"/>
      <c r="F381" s="75"/>
      <c r="G381" s="85">
        <f t="shared" si="103"/>
        <v>50</v>
      </c>
      <c r="H381" s="6"/>
    </row>
    <row r="382" spans="1:8" ht="15.75" x14ac:dyDescent="0.25">
      <c r="A382" s="7" t="s">
        <v>301</v>
      </c>
      <c r="B382" s="50"/>
      <c r="C382" s="75">
        <v>283</v>
      </c>
      <c r="D382" s="85">
        <v>310</v>
      </c>
      <c r="E382" s="75"/>
      <c r="F382" s="75"/>
      <c r="G382" s="85">
        <f t="shared" si="103"/>
        <v>593</v>
      </c>
      <c r="H382" s="6"/>
    </row>
    <row r="383" spans="1:8" ht="31.5" x14ac:dyDescent="0.25">
      <c r="A383" s="11" t="s">
        <v>302</v>
      </c>
      <c r="B383" s="50"/>
      <c r="C383" s="75">
        <v>50</v>
      </c>
      <c r="D383" s="85"/>
      <c r="E383" s="75"/>
      <c r="F383" s="75"/>
      <c r="G383" s="85">
        <f t="shared" si="103"/>
        <v>50</v>
      </c>
      <c r="H383" s="6"/>
    </row>
    <row r="384" spans="1:8" ht="31.5" x14ac:dyDescent="0.25">
      <c r="A384" s="10" t="s">
        <v>303</v>
      </c>
      <c r="B384" s="51"/>
      <c r="C384" s="80">
        <v>255</v>
      </c>
      <c r="D384" s="85"/>
      <c r="E384" s="75"/>
      <c r="F384" s="75"/>
      <c r="G384" s="85">
        <f t="shared" si="103"/>
        <v>255</v>
      </c>
      <c r="H384" s="6"/>
    </row>
    <row r="385" spans="1:8" ht="31.5" x14ac:dyDescent="0.25">
      <c r="A385" s="10" t="s">
        <v>304</v>
      </c>
      <c r="B385" s="28"/>
      <c r="C385" s="80">
        <v>1150</v>
      </c>
      <c r="D385" s="85"/>
      <c r="E385" s="75"/>
      <c r="F385" s="75"/>
      <c r="G385" s="85">
        <f t="shared" si="103"/>
        <v>1150</v>
      </c>
      <c r="H385" s="6"/>
    </row>
    <row r="386" spans="1:8" ht="15.75" x14ac:dyDescent="0.25">
      <c r="A386" s="43" t="s">
        <v>305</v>
      </c>
      <c r="B386" s="26"/>
      <c r="C386" s="80">
        <v>10</v>
      </c>
      <c r="D386" s="85"/>
      <c r="E386" s="75"/>
      <c r="F386" s="75"/>
      <c r="G386" s="85">
        <f t="shared" si="103"/>
        <v>10</v>
      </c>
      <c r="H386" s="6"/>
    </row>
    <row r="387" spans="1:8" ht="31.5" x14ac:dyDescent="0.25">
      <c r="A387" s="11" t="s">
        <v>307</v>
      </c>
      <c r="B387" s="50"/>
      <c r="C387" s="80">
        <v>100</v>
      </c>
      <c r="D387" s="85"/>
      <c r="E387" s="75"/>
      <c r="F387" s="75"/>
      <c r="G387" s="85">
        <f t="shared" si="103"/>
        <v>100</v>
      </c>
      <c r="H387" s="6"/>
    </row>
    <row r="388" spans="1:8" ht="31.5" x14ac:dyDescent="0.25">
      <c r="A388" s="11" t="s">
        <v>308</v>
      </c>
      <c r="B388" s="50"/>
      <c r="C388" s="80">
        <v>1130</v>
      </c>
      <c r="D388" s="85">
        <v>-1130</v>
      </c>
      <c r="E388" s="75"/>
      <c r="F388" s="75"/>
      <c r="G388" s="85">
        <f t="shared" si="103"/>
        <v>0</v>
      </c>
      <c r="H388" s="6"/>
    </row>
    <row r="389" spans="1:8" ht="31.5" x14ac:dyDescent="0.25">
      <c r="A389" s="11" t="s">
        <v>309</v>
      </c>
      <c r="B389" s="50"/>
      <c r="C389" s="80">
        <v>9</v>
      </c>
      <c r="D389" s="85"/>
      <c r="E389" s="75"/>
      <c r="F389" s="75"/>
      <c r="G389" s="85">
        <f t="shared" si="103"/>
        <v>9</v>
      </c>
      <c r="H389" s="6"/>
    </row>
    <row r="390" spans="1:8" ht="31.5" x14ac:dyDescent="0.25">
      <c r="A390" s="11" t="s">
        <v>310</v>
      </c>
      <c r="B390" s="50"/>
      <c r="C390" s="80">
        <v>0</v>
      </c>
      <c r="D390" s="85">
        <v>0</v>
      </c>
      <c r="E390" s="75"/>
      <c r="F390" s="75"/>
      <c r="G390" s="85">
        <f t="shared" si="103"/>
        <v>0</v>
      </c>
      <c r="H390" s="6"/>
    </row>
    <row r="391" spans="1:8" ht="31.5" x14ac:dyDescent="0.25">
      <c r="A391" s="52" t="s">
        <v>311</v>
      </c>
      <c r="B391" s="50"/>
      <c r="C391" s="80">
        <v>10</v>
      </c>
      <c r="D391" s="85"/>
      <c r="E391" s="75"/>
      <c r="F391" s="75"/>
      <c r="G391" s="85">
        <f t="shared" si="103"/>
        <v>10</v>
      </c>
      <c r="H391" s="6"/>
    </row>
    <row r="392" spans="1:8" ht="31.5" x14ac:dyDescent="0.25">
      <c r="A392" s="11" t="s">
        <v>316</v>
      </c>
      <c r="B392" s="50"/>
      <c r="C392" s="80">
        <v>10</v>
      </c>
      <c r="D392" s="85"/>
      <c r="E392" s="75"/>
      <c r="F392" s="75"/>
      <c r="G392" s="85">
        <f t="shared" si="103"/>
        <v>10</v>
      </c>
      <c r="H392" s="6"/>
    </row>
    <row r="393" spans="1:8" ht="15.75" x14ac:dyDescent="0.25">
      <c r="A393" s="12" t="s">
        <v>188</v>
      </c>
      <c r="B393" s="8" t="s">
        <v>127</v>
      </c>
      <c r="C393" s="72">
        <f>+C395+C396+C397+C398+C399+C400+C401+C402+C403+C404+C405+C406+C407+C408+C410+C411+C412+C413+C414+C415+C416+C417+C418+C419+C420+C421+C422+C423+C424+C425+C426+C427+C394+C409</f>
        <v>4760</v>
      </c>
      <c r="D393" s="72">
        <f t="shared" ref="D393:G393" si="106">+D395+D396+D397+D398+D399+D400+D401+D402+D403+D404+D405+D406+D407+D408+D410+D411+D412+D413+D414+D415+D416+D417+D418+D419+D420+D421+D422+D423+D424+D425+D426+D427+D394+D409</f>
        <v>702</v>
      </c>
      <c r="E393" s="72">
        <f t="shared" si="106"/>
        <v>455</v>
      </c>
      <c r="F393" s="72">
        <f t="shared" si="106"/>
        <v>545</v>
      </c>
      <c r="G393" s="72">
        <f t="shared" si="106"/>
        <v>6462</v>
      </c>
      <c r="H393" s="6"/>
    </row>
    <row r="394" spans="1:8" ht="31.5" x14ac:dyDescent="0.25">
      <c r="A394" s="10" t="s">
        <v>547</v>
      </c>
      <c r="B394" s="8"/>
      <c r="C394" s="75">
        <v>10</v>
      </c>
      <c r="D394" s="75"/>
      <c r="E394" s="75"/>
      <c r="F394" s="75"/>
      <c r="G394" s="85">
        <v>10</v>
      </c>
      <c r="H394" s="6"/>
    </row>
    <row r="395" spans="1:8" ht="15.75" x14ac:dyDescent="0.25">
      <c r="A395" s="7" t="s">
        <v>441</v>
      </c>
      <c r="B395" s="8"/>
      <c r="C395" s="75">
        <v>5</v>
      </c>
      <c r="D395" s="75"/>
      <c r="E395" s="75"/>
      <c r="F395" s="75"/>
      <c r="G395" s="85">
        <f t="shared" si="103"/>
        <v>5</v>
      </c>
      <c r="H395" s="6"/>
    </row>
    <row r="396" spans="1:8" ht="15.75" x14ac:dyDescent="0.25">
      <c r="A396" s="7" t="s">
        <v>443</v>
      </c>
      <c r="B396" s="8"/>
      <c r="C396" s="75">
        <v>40</v>
      </c>
      <c r="D396" s="85"/>
      <c r="E396" s="75"/>
      <c r="F396" s="75"/>
      <c r="G396" s="85">
        <f t="shared" si="103"/>
        <v>40</v>
      </c>
      <c r="H396" s="6"/>
    </row>
    <row r="397" spans="1:8" ht="15.75" x14ac:dyDescent="0.25">
      <c r="A397" s="43" t="s">
        <v>444</v>
      </c>
      <c r="B397" s="8"/>
      <c r="C397" s="75">
        <v>180</v>
      </c>
      <c r="D397" s="85"/>
      <c r="E397" s="75"/>
      <c r="F397" s="75"/>
      <c r="G397" s="85">
        <f t="shared" si="103"/>
        <v>180</v>
      </c>
      <c r="H397" s="6"/>
    </row>
    <row r="398" spans="1:8" ht="15.75" x14ac:dyDescent="0.25">
      <c r="A398" s="7" t="s">
        <v>528</v>
      </c>
      <c r="B398" s="8"/>
      <c r="C398" s="75">
        <v>300</v>
      </c>
      <c r="D398" s="85"/>
      <c r="E398" s="75"/>
      <c r="F398" s="75"/>
      <c r="G398" s="85">
        <f t="shared" si="103"/>
        <v>300</v>
      </c>
      <c r="H398" s="6"/>
    </row>
    <row r="399" spans="1:8" ht="15.75" x14ac:dyDescent="0.25">
      <c r="A399" s="7" t="s">
        <v>442</v>
      </c>
      <c r="B399" s="8"/>
      <c r="C399" s="75">
        <v>5</v>
      </c>
      <c r="D399" s="85"/>
      <c r="E399" s="75"/>
      <c r="F399" s="75"/>
      <c r="G399" s="85">
        <f t="shared" si="103"/>
        <v>5</v>
      </c>
      <c r="H399" s="6"/>
    </row>
    <row r="400" spans="1:8" ht="31.5" x14ac:dyDescent="0.25">
      <c r="A400" s="11" t="s">
        <v>435</v>
      </c>
      <c r="B400" s="8"/>
      <c r="C400" s="75">
        <v>100</v>
      </c>
      <c r="D400" s="85"/>
      <c r="E400" s="75"/>
      <c r="F400" s="75"/>
      <c r="G400" s="85">
        <f t="shared" si="103"/>
        <v>100</v>
      </c>
      <c r="H400" s="6"/>
    </row>
    <row r="401" spans="1:8" ht="31.5" x14ac:dyDescent="0.25">
      <c r="A401" s="11" t="s">
        <v>311</v>
      </c>
      <c r="B401" s="8"/>
      <c r="C401" s="75">
        <v>10</v>
      </c>
      <c r="D401" s="85"/>
      <c r="E401" s="75"/>
      <c r="F401" s="75"/>
      <c r="G401" s="85">
        <f t="shared" si="103"/>
        <v>10</v>
      </c>
      <c r="H401" s="6"/>
    </row>
    <row r="402" spans="1:8" ht="31.5" x14ac:dyDescent="0.25">
      <c r="A402" s="54" t="s">
        <v>329</v>
      </c>
      <c r="B402" s="8"/>
      <c r="C402" s="75">
        <v>100</v>
      </c>
      <c r="D402" s="85"/>
      <c r="E402" s="75"/>
      <c r="F402" s="75"/>
      <c r="G402" s="85">
        <f t="shared" si="103"/>
        <v>100</v>
      </c>
      <c r="H402" s="6"/>
    </row>
    <row r="403" spans="1:8" ht="31.5" x14ac:dyDescent="0.25">
      <c r="A403" s="54" t="s">
        <v>330</v>
      </c>
      <c r="B403" s="8"/>
      <c r="C403" s="75">
        <v>100</v>
      </c>
      <c r="D403" s="85"/>
      <c r="E403" s="75"/>
      <c r="F403" s="75"/>
      <c r="G403" s="85">
        <f t="shared" si="103"/>
        <v>100</v>
      </c>
      <c r="H403" s="6"/>
    </row>
    <row r="404" spans="1:8" ht="47.25" x14ac:dyDescent="0.25">
      <c r="A404" s="10" t="s">
        <v>426</v>
      </c>
      <c r="B404" s="8"/>
      <c r="C404" s="75">
        <v>334</v>
      </c>
      <c r="D404" s="85"/>
      <c r="E404" s="75"/>
      <c r="F404" s="75"/>
      <c r="G404" s="85">
        <f t="shared" si="103"/>
        <v>334</v>
      </c>
      <c r="H404" s="6"/>
    </row>
    <row r="405" spans="1:8" ht="15.75" x14ac:dyDescent="0.25">
      <c r="A405" s="41" t="s">
        <v>314</v>
      </c>
      <c r="B405" s="8"/>
      <c r="C405" s="75">
        <v>100</v>
      </c>
      <c r="D405" s="85"/>
      <c r="E405" s="75"/>
      <c r="F405" s="75"/>
      <c r="G405" s="85">
        <f t="shared" si="103"/>
        <v>100</v>
      </c>
      <c r="H405" s="6"/>
    </row>
    <row r="406" spans="1:8" ht="15.75" x14ac:dyDescent="0.25">
      <c r="A406" s="11" t="s">
        <v>312</v>
      </c>
      <c r="B406" s="8"/>
      <c r="C406" s="75">
        <v>100</v>
      </c>
      <c r="D406" s="85"/>
      <c r="E406" s="75"/>
      <c r="F406" s="75"/>
      <c r="G406" s="85">
        <f t="shared" si="103"/>
        <v>100</v>
      </c>
      <c r="H406" s="6"/>
    </row>
    <row r="407" spans="1:8" ht="15.75" x14ac:dyDescent="0.25">
      <c r="A407" s="52" t="s">
        <v>313</v>
      </c>
      <c r="B407" s="8"/>
      <c r="C407" s="75">
        <v>100</v>
      </c>
      <c r="D407" s="85"/>
      <c r="E407" s="75"/>
      <c r="F407" s="75"/>
      <c r="G407" s="85">
        <f t="shared" si="103"/>
        <v>100</v>
      </c>
      <c r="H407" s="6"/>
    </row>
    <row r="408" spans="1:8" ht="47.25" x14ac:dyDescent="0.25">
      <c r="A408" s="66" t="s">
        <v>319</v>
      </c>
      <c r="B408" s="67"/>
      <c r="C408" s="77">
        <v>480</v>
      </c>
      <c r="D408" s="85"/>
      <c r="E408" s="75">
        <v>455</v>
      </c>
      <c r="F408" s="75">
        <v>545</v>
      </c>
      <c r="G408" s="85">
        <f>+F408+E408+D408+C408</f>
        <v>1480</v>
      </c>
      <c r="H408" s="6"/>
    </row>
    <row r="409" spans="1:8" ht="31.5" x14ac:dyDescent="0.25">
      <c r="A409" s="9" t="s">
        <v>562</v>
      </c>
      <c r="B409" s="67"/>
      <c r="C409" s="77">
        <v>0</v>
      </c>
      <c r="D409" s="85">
        <v>200</v>
      </c>
      <c r="E409" s="75"/>
      <c r="F409" s="75"/>
      <c r="G409" s="85">
        <f>+D409</f>
        <v>200</v>
      </c>
      <c r="H409" s="6"/>
    </row>
    <row r="410" spans="1:8" ht="31.5" x14ac:dyDescent="0.25">
      <c r="A410" s="66" t="s">
        <v>320</v>
      </c>
      <c r="B410" s="67"/>
      <c r="C410" s="77">
        <v>200</v>
      </c>
      <c r="D410" s="85"/>
      <c r="E410" s="75"/>
      <c r="F410" s="75"/>
      <c r="G410" s="85">
        <f t="shared" ref="G410:G475" si="107">+E410+D410+C410</f>
        <v>200</v>
      </c>
      <c r="H410" s="6"/>
    </row>
    <row r="411" spans="1:8" ht="47.25" x14ac:dyDescent="0.25">
      <c r="A411" s="66" t="s">
        <v>321</v>
      </c>
      <c r="B411" s="67"/>
      <c r="C411" s="77">
        <v>100</v>
      </c>
      <c r="D411" s="85"/>
      <c r="E411" s="75"/>
      <c r="F411" s="75"/>
      <c r="G411" s="85">
        <f t="shared" si="107"/>
        <v>100</v>
      </c>
      <c r="H411" s="6"/>
    </row>
    <row r="412" spans="1:8" ht="31.5" x14ac:dyDescent="0.25">
      <c r="A412" s="9" t="s">
        <v>308</v>
      </c>
      <c r="B412" s="8"/>
      <c r="C412" s="81">
        <v>400</v>
      </c>
      <c r="D412" s="85">
        <v>2</v>
      </c>
      <c r="E412" s="75"/>
      <c r="F412" s="75"/>
      <c r="G412" s="85">
        <f t="shared" si="107"/>
        <v>402</v>
      </c>
      <c r="H412" s="6"/>
    </row>
    <row r="413" spans="1:8" ht="15.75" x14ac:dyDescent="0.25">
      <c r="A413" s="93" t="s">
        <v>466</v>
      </c>
      <c r="B413" s="94"/>
      <c r="C413" s="100">
        <v>98</v>
      </c>
      <c r="D413" s="85"/>
      <c r="E413" s="75"/>
      <c r="F413" s="75"/>
      <c r="G413" s="85">
        <f t="shared" si="107"/>
        <v>98</v>
      </c>
      <c r="H413" s="6"/>
    </row>
    <row r="414" spans="1:8" ht="15.75" x14ac:dyDescent="0.25">
      <c r="A414" s="93" t="s">
        <v>467</v>
      </c>
      <c r="B414" s="94"/>
      <c r="C414" s="100">
        <v>120</v>
      </c>
      <c r="D414" s="85"/>
      <c r="E414" s="75"/>
      <c r="F414" s="75"/>
      <c r="G414" s="85">
        <f t="shared" si="107"/>
        <v>120</v>
      </c>
      <c r="H414" s="6"/>
    </row>
    <row r="415" spans="1:8" ht="31.5" x14ac:dyDescent="0.25">
      <c r="A415" s="93" t="s">
        <v>468</v>
      </c>
      <c r="B415" s="94"/>
      <c r="C415" s="100">
        <v>95</v>
      </c>
      <c r="D415" s="85"/>
      <c r="E415" s="75"/>
      <c r="F415" s="75"/>
      <c r="G415" s="85">
        <f t="shared" si="107"/>
        <v>95</v>
      </c>
      <c r="H415" s="6"/>
    </row>
    <row r="416" spans="1:8" ht="31.5" x14ac:dyDescent="0.25">
      <c r="A416" s="95" t="s">
        <v>469</v>
      </c>
      <c r="B416" s="94"/>
      <c r="C416" s="100">
        <v>33</v>
      </c>
      <c r="D416" s="85"/>
      <c r="E416" s="75"/>
      <c r="F416" s="75"/>
      <c r="G416" s="85">
        <f t="shared" si="107"/>
        <v>33</v>
      </c>
      <c r="H416" s="6"/>
    </row>
    <row r="417" spans="1:8" ht="15.75" x14ac:dyDescent="0.25">
      <c r="A417" s="95" t="s">
        <v>470</v>
      </c>
      <c r="B417" s="94"/>
      <c r="C417" s="100">
        <v>25</v>
      </c>
      <c r="D417" s="85"/>
      <c r="E417" s="75"/>
      <c r="F417" s="75"/>
      <c r="G417" s="85">
        <f t="shared" si="107"/>
        <v>25</v>
      </c>
      <c r="H417" s="6"/>
    </row>
    <row r="418" spans="1:8" ht="15.75" x14ac:dyDescent="0.25">
      <c r="A418" s="95" t="s">
        <v>471</v>
      </c>
      <c r="B418" s="94"/>
      <c r="C418" s="100">
        <v>26</v>
      </c>
      <c r="D418" s="85"/>
      <c r="E418" s="75"/>
      <c r="F418" s="75"/>
      <c r="G418" s="85">
        <f t="shared" si="107"/>
        <v>26</v>
      </c>
      <c r="H418" s="6"/>
    </row>
    <row r="419" spans="1:8" ht="15.75" x14ac:dyDescent="0.25">
      <c r="A419" s="95" t="s">
        <v>472</v>
      </c>
      <c r="B419" s="94"/>
      <c r="C419" s="100">
        <v>20</v>
      </c>
      <c r="D419" s="85"/>
      <c r="E419" s="75"/>
      <c r="F419" s="75"/>
      <c r="G419" s="85">
        <f t="shared" si="107"/>
        <v>20</v>
      </c>
      <c r="H419" s="6"/>
    </row>
    <row r="420" spans="1:8" ht="15.75" x14ac:dyDescent="0.25">
      <c r="A420" s="95" t="s">
        <v>473</v>
      </c>
      <c r="B420" s="94"/>
      <c r="C420" s="100">
        <v>84</v>
      </c>
      <c r="D420" s="85"/>
      <c r="E420" s="75"/>
      <c r="F420" s="75"/>
      <c r="G420" s="85">
        <f t="shared" si="107"/>
        <v>84</v>
      </c>
      <c r="H420" s="6"/>
    </row>
    <row r="421" spans="1:8" ht="15.75" x14ac:dyDescent="0.25">
      <c r="A421" s="95" t="s">
        <v>474</v>
      </c>
      <c r="B421" s="94"/>
      <c r="C421" s="100">
        <v>61</v>
      </c>
      <c r="D421" s="85"/>
      <c r="E421" s="75"/>
      <c r="F421" s="75"/>
      <c r="G421" s="85">
        <f t="shared" si="107"/>
        <v>61</v>
      </c>
      <c r="H421" s="6"/>
    </row>
    <row r="422" spans="1:8" ht="15.75" x14ac:dyDescent="0.25">
      <c r="A422" s="95" t="s">
        <v>475</v>
      </c>
      <c r="B422" s="94"/>
      <c r="C422" s="100">
        <v>27</v>
      </c>
      <c r="D422" s="85"/>
      <c r="E422" s="75"/>
      <c r="F422" s="75"/>
      <c r="G422" s="85">
        <f t="shared" si="107"/>
        <v>27</v>
      </c>
      <c r="H422" s="6"/>
    </row>
    <row r="423" spans="1:8" ht="15.75" x14ac:dyDescent="0.25">
      <c r="A423" s="95" t="s">
        <v>476</v>
      </c>
      <c r="B423" s="94"/>
      <c r="C423" s="100">
        <v>40</v>
      </c>
      <c r="D423" s="85"/>
      <c r="E423" s="75"/>
      <c r="F423" s="75"/>
      <c r="G423" s="85">
        <f t="shared" si="107"/>
        <v>40</v>
      </c>
      <c r="H423" s="6"/>
    </row>
    <row r="424" spans="1:8" ht="15.75" x14ac:dyDescent="0.25">
      <c r="A424" s="95" t="s">
        <v>477</v>
      </c>
      <c r="B424" s="94"/>
      <c r="C424" s="100">
        <v>125</v>
      </c>
      <c r="D424" s="85"/>
      <c r="E424" s="75"/>
      <c r="F424" s="75"/>
      <c r="G424" s="85">
        <f t="shared" si="107"/>
        <v>125</v>
      </c>
      <c r="H424" s="6"/>
    </row>
    <row r="425" spans="1:8" ht="15.75" x14ac:dyDescent="0.25">
      <c r="A425" s="95" t="s">
        <v>478</v>
      </c>
      <c r="B425" s="94"/>
      <c r="C425" s="100">
        <v>230</v>
      </c>
      <c r="D425" s="85"/>
      <c r="E425" s="75"/>
      <c r="F425" s="75"/>
      <c r="G425" s="85">
        <f t="shared" si="107"/>
        <v>230</v>
      </c>
      <c r="H425" s="6"/>
    </row>
    <row r="426" spans="1:8" ht="15.75" x14ac:dyDescent="0.25">
      <c r="A426" s="55" t="s">
        <v>479</v>
      </c>
      <c r="B426" s="92"/>
      <c r="C426" s="100">
        <v>1050</v>
      </c>
      <c r="D426" s="85">
        <v>500</v>
      </c>
      <c r="E426" s="75"/>
      <c r="F426" s="75"/>
      <c r="G426" s="85">
        <f t="shared" si="107"/>
        <v>1550</v>
      </c>
      <c r="H426" s="6"/>
    </row>
    <row r="427" spans="1:8" ht="15.75" x14ac:dyDescent="0.25">
      <c r="A427" s="55" t="s">
        <v>480</v>
      </c>
      <c r="B427" s="92"/>
      <c r="C427" s="100">
        <v>62</v>
      </c>
      <c r="D427" s="85"/>
      <c r="E427" s="75"/>
      <c r="F427" s="75"/>
      <c r="G427" s="85">
        <f t="shared" si="107"/>
        <v>62</v>
      </c>
      <c r="H427" s="6"/>
    </row>
    <row r="428" spans="1:8" ht="15.75" x14ac:dyDescent="0.25">
      <c r="A428" s="12" t="s">
        <v>16</v>
      </c>
      <c r="B428" s="8" t="s">
        <v>107</v>
      </c>
      <c r="C428" s="78">
        <f>C429</f>
        <v>115</v>
      </c>
      <c r="D428" s="78">
        <f t="shared" ref="D428:G428" si="108">D429</f>
        <v>0</v>
      </c>
      <c r="E428" s="78">
        <f t="shared" si="108"/>
        <v>0</v>
      </c>
      <c r="F428" s="78"/>
      <c r="G428" s="78">
        <f t="shared" si="108"/>
        <v>115</v>
      </c>
      <c r="H428" s="6"/>
    </row>
    <row r="429" spans="1:8" ht="15.75" x14ac:dyDescent="0.25">
      <c r="A429" s="12" t="s">
        <v>44</v>
      </c>
      <c r="B429" s="8"/>
      <c r="C429" s="78">
        <f>C430</f>
        <v>115</v>
      </c>
      <c r="D429" s="78"/>
      <c r="E429" s="78"/>
      <c r="F429" s="78"/>
      <c r="G429" s="13">
        <f t="shared" si="107"/>
        <v>115</v>
      </c>
      <c r="H429" s="6"/>
    </row>
    <row r="430" spans="1:8" ht="15.75" x14ac:dyDescent="0.25">
      <c r="A430" s="7" t="s">
        <v>214</v>
      </c>
      <c r="B430" s="8"/>
      <c r="C430" s="81">
        <v>115</v>
      </c>
      <c r="D430" s="85"/>
      <c r="E430" s="75"/>
      <c r="F430" s="75"/>
      <c r="G430" s="85">
        <f t="shared" si="107"/>
        <v>115</v>
      </c>
      <c r="H430" s="6"/>
    </row>
    <row r="431" spans="1:8" ht="15.75" x14ac:dyDescent="0.25">
      <c r="A431" s="12" t="s">
        <v>218</v>
      </c>
      <c r="B431" s="8" t="s">
        <v>140</v>
      </c>
      <c r="C431" s="78">
        <v>310</v>
      </c>
      <c r="D431" s="13"/>
      <c r="E431" s="72"/>
      <c r="F431" s="72"/>
      <c r="G431" s="13">
        <f t="shared" si="107"/>
        <v>310</v>
      </c>
      <c r="H431" s="6"/>
    </row>
    <row r="432" spans="1:8" ht="15.75" x14ac:dyDescent="0.25">
      <c r="A432" s="12" t="s">
        <v>156</v>
      </c>
      <c r="B432" s="8" t="s">
        <v>108</v>
      </c>
      <c r="C432" s="78">
        <f>+C433+C445</f>
        <v>6554</v>
      </c>
      <c r="D432" s="78">
        <f t="shared" ref="D432:G432" si="109">+D433+D445</f>
        <v>0</v>
      </c>
      <c r="E432" s="78">
        <f t="shared" si="109"/>
        <v>0</v>
      </c>
      <c r="F432" s="78"/>
      <c r="G432" s="78">
        <f t="shared" si="109"/>
        <v>6554</v>
      </c>
      <c r="H432" s="6"/>
    </row>
    <row r="433" spans="1:8" ht="15.75" x14ac:dyDescent="0.25">
      <c r="A433" s="12" t="s">
        <v>44</v>
      </c>
      <c r="B433" s="8"/>
      <c r="C433" s="78">
        <f>+C434+C435+C436+C437+C438+C439+C440+C441+C442+C443+C444</f>
        <v>3977</v>
      </c>
      <c r="D433" s="78">
        <f t="shared" ref="D433:G433" si="110">+D434+D435+D436+D437+D438+D439+D440+D441+D442+D443+D444</f>
        <v>0</v>
      </c>
      <c r="E433" s="78">
        <f t="shared" si="110"/>
        <v>0</v>
      </c>
      <c r="F433" s="78"/>
      <c r="G433" s="78">
        <f t="shared" si="110"/>
        <v>3977</v>
      </c>
      <c r="H433" s="6"/>
    </row>
    <row r="434" spans="1:8" ht="15.75" x14ac:dyDescent="0.25">
      <c r="A434" s="55" t="s">
        <v>198</v>
      </c>
      <c r="B434" s="92"/>
      <c r="C434" s="100">
        <v>60</v>
      </c>
      <c r="D434" s="85"/>
      <c r="E434" s="75"/>
      <c r="F434" s="75"/>
      <c r="G434" s="85">
        <f t="shared" si="107"/>
        <v>60</v>
      </c>
      <c r="H434" s="6"/>
    </row>
    <row r="435" spans="1:8" ht="15.75" x14ac:dyDescent="0.25">
      <c r="A435" s="90" t="s">
        <v>216</v>
      </c>
      <c r="B435" s="96"/>
      <c r="C435" s="100">
        <v>2930</v>
      </c>
      <c r="D435" s="85"/>
      <c r="E435" s="75"/>
      <c r="F435" s="75"/>
      <c r="G435" s="85">
        <f t="shared" si="107"/>
        <v>2930</v>
      </c>
      <c r="H435" s="6"/>
    </row>
    <row r="436" spans="1:8" ht="15.75" x14ac:dyDescent="0.25">
      <c r="A436" s="97" t="s">
        <v>410</v>
      </c>
      <c r="B436" s="96"/>
      <c r="C436" s="100">
        <v>100</v>
      </c>
      <c r="D436" s="85"/>
      <c r="E436" s="75"/>
      <c r="F436" s="75"/>
      <c r="G436" s="85">
        <f t="shared" si="107"/>
        <v>100</v>
      </c>
      <c r="H436" s="6"/>
    </row>
    <row r="437" spans="1:8" ht="36.75" customHeight="1" x14ac:dyDescent="0.25">
      <c r="A437" s="37" t="s">
        <v>338</v>
      </c>
      <c r="B437" s="96"/>
      <c r="C437" s="100">
        <v>5</v>
      </c>
      <c r="D437" s="85"/>
      <c r="E437" s="75"/>
      <c r="F437" s="75"/>
      <c r="G437" s="85">
        <f t="shared" si="107"/>
        <v>5</v>
      </c>
      <c r="H437" s="6"/>
    </row>
    <row r="438" spans="1:8" ht="15.75" x14ac:dyDescent="0.25">
      <c r="A438" s="90" t="s">
        <v>339</v>
      </c>
      <c r="B438" s="96"/>
      <c r="C438" s="100">
        <v>500</v>
      </c>
      <c r="D438" s="85"/>
      <c r="E438" s="75"/>
      <c r="F438" s="75"/>
      <c r="G438" s="85">
        <f t="shared" si="107"/>
        <v>500</v>
      </c>
      <c r="H438" s="6"/>
    </row>
    <row r="439" spans="1:8" ht="15.75" x14ac:dyDescent="0.25">
      <c r="A439" s="90" t="s">
        <v>217</v>
      </c>
      <c r="B439" s="96"/>
      <c r="C439" s="100">
        <v>70</v>
      </c>
      <c r="D439" s="85"/>
      <c r="E439" s="75"/>
      <c r="F439" s="75"/>
      <c r="G439" s="85">
        <f t="shared" si="107"/>
        <v>70</v>
      </c>
      <c r="H439" s="6"/>
    </row>
    <row r="440" spans="1:8" ht="15.75" x14ac:dyDescent="0.25">
      <c r="A440" s="90" t="s">
        <v>481</v>
      </c>
      <c r="B440" s="96"/>
      <c r="C440" s="100">
        <v>128</v>
      </c>
      <c r="D440" s="85"/>
      <c r="E440" s="75"/>
      <c r="F440" s="75"/>
      <c r="G440" s="85">
        <f t="shared" si="107"/>
        <v>128</v>
      </c>
      <c r="H440" s="6"/>
    </row>
    <row r="441" spans="1:8" ht="15.75" x14ac:dyDescent="0.25">
      <c r="A441" s="90" t="s">
        <v>482</v>
      </c>
      <c r="B441" s="96"/>
      <c r="C441" s="100">
        <v>68</v>
      </c>
      <c r="D441" s="85"/>
      <c r="E441" s="75"/>
      <c r="F441" s="75"/>
      <c r="G441" s="85">
        <f t="shared" si="107"/>
        <v>68</v>
      </c>
      <c r="H441" s="6"/>
    </row>
    <row r="442" spans="1:8" ht="15.75" x14ac:dyDescent="0.25">
      <c r="A442" s="90" t="s">
        <v>483</v>
      </c>
      <c r="B442" s="96"/>
      <c r="C442" s="100">
        <v>3</v>
      </c>
      <c r="D442" s="85"/>
      <c r="E442" s="75"/>
      <c r="F442" s="75"/>
      <c r="G442" s="85">
        <f t="shared" si="107"/>
        <v>3</v>
      </c>
      <c r="H442" s="6"/>
    </row>
    <row r="443" spans="1:8" ht="15.75" x14ac:dyDescent="0.25">
      <c r="A443" s="98" t="s">
        <v>484</v>
      </c>
      <c r="B443" s="96"/>
      <c r="C443" s="100">
        <v>98</v>
      </c>
      <c r="D443" s="85"/>
      <c r="E443" s="85"/>
      <c r="F443" s="85"/>
      <c r="G443" s="85">
        <f t="shared" si="107"/>
        <v>98</v>
      </c>
      <c r="H443" s="6"/>
    </row>
    <row r="444" spans="1:8" ht="30" x14ac:dyDescent="0.25">
      <c r="A444" s="122" t="s">
        <v>541</v>
      </c>
      <c r="B444" s="96"/>
      <c r="C444" s="100">
        <v>15</v>
      </c>
      <c r="D444" s="85"/>
      <c r="E444" s="85"/>
      <c r="F444" s="85"/>
      <c r="G444" s="85">
        <f t="shared" si="107"/>
        <v>15</v>
      </c>
      <c r="H444" s="6"/>
    </row>
    <row r="445" spans="1:8" ht="15.75" x14ac:dyDescent="0.25">
      <c r="A445" s="12" t="s">
        <v>43</v>
      </c>
      <c r="B445" s="8" t="s">
        <v>141</v>
      </c>
      <c r="C445" s="117">
        <f>+C446+C447+C448+C449+C450+C451</f>
        <v>2577</v>
      </c>
      <c r="D445" s="117">
        <f t="shared" ref="D445:G445" si="111">+D446+D447+D448+D449+D450+D451</f>
        <v>0</v>
      </c>
      <c r="E445" s="117">
        <f t="shared" si="111"/>
        <v>0</v>
      </c>
      <c r="F445" s="117"/>
      <c r="G445" s="117">
        <f t="shared" si="111"/>
        <v>2577</v>
      </c>
      <c r="H445" s="6"/>
    </row>
    <row r="446" spans="1:8" ht="15.75" x14ac:dyDescent="0.25">
      <c r="A446" s="37" t="s">
        <v>367</v>
      </c>
      <c r="B446" s="92"/>
      <c r="C446" s="100">
        <v>504</v>
      </c>
      <c r="D446" s="85"/>
      <c r="E446" s="85"/>
      <c r="F446" s="85"/>
      <c r="G446" s="85">
        <f t="shared" si="107"/>
        <v>504</v>
      </c>
      <c r="H446" s="6"/>
    </row>
    <row r="447" spans="1:8" ht="25.5" customHeight="1" x14ac:dyDescent="0.25">
      <c r="A447" s="37" t="s">
        <v>362</v>
      </c>
      <c r="B447" s="92"/>
      <c r="C447" s="100">
        <v>150</v>
      </c>
      <c r="D447" s="85"/>
      <c r="E447" s="85"/>
      <c r="F447" s="85"/>
      <c r="G447" s="85">
        <f t="shared" si="107"/>
        <v>150</v>
      </c>
      <c r="H447" s="6"/>
    </row>
    <row r="448" spans="1:8" ht="31.5" x14ac:dyDescent="0.25">
      <c r="A448" s="90" t="s">
        <v>485</v>
      </c>
      <c r="B448" s="96"/>
      <c r="C448" s="100">
        <v>330</v>
      </c>
      <c r="D448" s="85"/>
      <c r="E448" s="85"/>
      <c r="F448" s="85"/>
      <c r="G448" s="85">
        <f t="shared" si="107"/>
        <v>330</v>
      </c>
      <c r="H448" s="6"/>
    </row>
    <row r="449" spans="1:8" ht="31.5" x14ac:dyDescent="0.25">
      <c r="A449" s="97" t="s">
        <v>337</v>
      </c>
      <c r="B449" s="99"/>
      <c r="C449" s="101">
        <v>675</v>
      </c>
      <c r="D449" s="85"/>
      <c r="E449" s="75"/>
      <c r="F449" s="75"/>
      <c r="G449" s="85">
        <f t="shared" si="107"/>
        <v>675</v>
      </c>
      <c r="H449" s="6"/>
    </row>
    <row r="450" spans="1:8" ht="40.5" customHeight="1" x14ac:dyDescent="0.25">
      <c r="A450" s="97" t="s">
        <v>486</v>
      </c>
      <c r="B450" s="99"/>
      <c r="C450" s="101">
        <v>70</v>
      </c>
      <c r="D450" s="85"/>
      <c r="E450" s="75"/>
      <c r="F450" s="75"/>
      <c r="G450" s="85">
        <f t="shared" si="107"/>
        <v>70</v>
      </c>
      <c r="H450" s="6"/>
    </row>
    <row r="451" spans="1:8" ht="40.5" customHeight="1" x14ac:dyDescent="0.25">
      <c r="A451" s="90" t="s">
        <v>501</v>
      </c>
      <c r="B451" s="96"/>
      <c r="C451" s="100">
        <v>848</v>
      </c>
      <c r="D451" s="85"/>
      <c r="E451" s="85"/>
      <c r="F451" s="85"/>
      <c r="G451" s="85">
        <f t="shared" si="107"/>
        <v>848</v>
      </c>
      <c r="H451" s="6"/>
    </row>
    <row r="452" spans="1:8" ht="15.75" x14ac:dyDescent="0.25">
      <c r="A452" s="12" t="s">
        <v>177</v>
      </c>
      <c r="B452" s="8" t="s">
        <v>109</v>
      </c>
      <c r="C452" s="13">
        <f>+C453+C456</f>
        <v>637</v>
      </c>
      <c r="D452" s="13">
        <f t="shared" ref="D452:G452" si="112">+D453+D456</f>
        <v>180</v>
      </c>
      <c r="E452" s="13">
        <f t="shared" si="112"/>
        <v>0</v>
      </c>
      <c r="F452" s="13"/>
      <c r="G452" s="13">
        <f t="shared" si="112"/>
        <v>817</v>
      </c>
      <c r="H452" s="6"/>
    </row>
    <row r="453" spans="1:8" ht="15.75" x14ac:dyDescent="0.25">
      <c r="A453" s="12" t="s">
        <v>53</v>
      </c>
      <c r="B453" s="8"/>
      <c r="C453" s="13">
        <f>+C454+C455</f>
        <v>350</v>
      </c>
      <c r="D453" s="13">
        <f t="shared" ref="D453:G453" si="113">+D454+D455</f>
        <v>-20</v>
      </c>
      <c r="E453" s="13">
        <f t="shared" si="113"/>
        <v>0</v>
      </c>
      <c r="F453" s="13"/>
      <c r="G453" s="13">
        <f t="shared" si="113"/>
        <v>330</v>
      </c>
      <c r="H453" s="6"/>
    </row>
    <row r="454" spans="1:8" ht="15.75" x14ac:dyDescent="0.25">
      <c r="A454" s="7" t="s">
        <v>142</v>
      </c>
      <c r="B454" s="26"/>
      <c r="C454" s="85">
        <v>300</v>
      </c>
      <c r="D454" s="85"/>
      <c r="E454" s="85"/>
      <c r="F454" s="85"/>
      <c r="G454" s="85">
        <f t="shared" si="107"/>
        <v>300</v>
      </c>
      <c r="H454" s="6"/>
    </row>
    <row r="455" spans="1:8" ht="15.75" x14ac:dyDescent="0.25">
      <c r="A455" s="7" t="s">
        <v>406</v>
      </c>
      <c r="B455" s="26"/>
      <c r="C455" s="85">
        <v>50</v>
      </c>
      <c r="D455" s="85">
        <v>-20</v>
      </c>
      <c r="E455" s="85"/>
      <c r="F455" s="85"/>
      <c r="G455" s="85">
        <f t="shared" si="107"/>
        <v>30</v>
      </c>
      <c r="H455" s="6"/>
    </row>
    <row r="456" spans="1:8" ht="15.75" x14ac:dyDescent="0.25">
      <c r="A456" s="12" t="s">
        <v>12</v>
      </c>
      <c r="B456" s="26"/>
      <c r="C456" s="13">
        <f>+C457+C458+C459</f>
        <v>287</v>
      </c>
      <c r="D456" s="13">
        <f t="shared" ref="D456:G456" si="114">+D457+D458+D459</f>
        <v>200</v>
      </c>
      <c r="E456" s="13">
        <f t="shared" si="114"/>
        <v>0</v>
      </c>
      <c r="F456" s="13"/>
      <c r="G456" s="13">
        <f t="shared" si="114"/>
        <v>487</v>
      </c>
      <c r="H456" s="6"/>
    </row>
    <row r="457" spans="1:8" ht="15.75" x14ac:dyDescent="0.25">
      <c r="A457" s="7" t="s">
        <v>401</v>
      </c>
      <c r="B457" s="26"/>
      <c r="C457" s="85">
        <v>47</v>
      </c>
      <c r="D457" s="85"/>
      <c r="E457" s="85"/>
      <c r="F457" s="85"/>
      <c r="G457" s="85">
        <f t="shared" si="107"/>
        <v>47</v>
      </c>
      <c r="H457" s="6"/>
    </row>
    <row r="458" spans="1:8" ht="15.75" x14ac:dyDescent="0.25">
      <c r="A458" s="10" t="s">
        <v>509</v>
      </c>
      <c r="B458" s="26"/>
      <c r="C458" s="85">
        <v>240</v>
      </c>
      <c r="D458" s="85"/>
      <c r="E458" s="85"/>
      <c r="F458" s="85"/>
      <c r="G458" s="85">
        <f t="shared" si="107"/>
        <v>240</v>
      </c>
      <c r="H458" s="6"/>
    </row>
    <row r="459" spans="1:8" ht="15.75" x14ac:dyDescent="0.25">
      <c r="A459" s="10" t="s">
        <v>560</v>
      </c>
      <c r="B459" s="26"/>
      <c r="C459" s="85">
        <v>0</v>
      </c>
      <c r="D459" s="85">
        <v>200</v>
      </c>
      <c r="E459" s="85"/>
      <c r="F459" s="85"/>
      <c r="G459" s="85">
        <f t="shared" si="107"/>
        <v>200</v>
      </c>
      <c r="H459" s="6"/>
    </row>
    <row r="460" spans="1:8" ht="15.75" x14ac:dyDescent="0.25">
      <c r="A460" s="12" t="s">
        <v>43</v>
      </c>
      <c r="B460" s="8" t="s">
        <v>252</v>
      </c>
      <c r="C460" s="13">
        <f>C461</f>
        <v>30</v>
      </c>
      <c r="D460" s="13">
        <f t="shared" ref="D460:F460" si="115">D461</f>
        <v>1200</v>
      </c>
      <c r="E460" s="13">
        <f t="shared" si="115"/>
        <v>1000</v>
      </c>
      <c r="F460" s="13">
        <f t="shared" si="115"/>
        <v>0</v>
      </c>
      <c r="G460" s="13">
        <f>+F460+E460+D460+C460</f>
        <v>2230</v>
      </c>
      <c r="H460" s="6"/>
    </row>
    <row r="461" spans="1:8" ht="15.75" x14ac:dyDescent="0.25">
      <c r="A461" s="7" t="s">
        <v>256</v>
      </c>
      <c r="B461" s="8"/>
      <c r="C461" s="85">
        <v>30</v>
      </c>
      <c r="D461" s="85">
        <v>1200</v>
      </c>
      <c r="E461" s="85">
        <v>1000</v>
      </c>
      <c r="F461" s="85">
        <v>0</v>
      </c>
      <c r="G461" s="85">
        <f t="shared" ref="G461:G463" si="116">+F461+E461+D461+C461</f>
        <v>2230</v>
      </c>
      <c r="H461" s="6"/>
    </row>
    <row r="462" spans="1:8" ht="31.5" x14ac:dyDescent="0.25">
      <c r="A462" s="64" t="s">
        <v>394</v>
      </c>
      <c r="B462" s="64" t="s">
        <v>393</v>
      </c>
      <c r="C462" s="13">
        <v>9526</v>
      </c>
      <c r="D462" s="13">
        <v>300</v>
      </c>
      <c r="E462" s="13"/>
      <c r="F462" s="13"/>
      <c r="G462" s="13">
        <f t="shared" si="116"/>
        <v>9826</v>
      </c>
      <c r="H462" s="6"/>
    </row>
    <row r="463" spans="1:8" ht="31.5" x14ac:dyDescent="0.25">
      <c r="A463" s="64" t="s">
        <v>395</v>
      </c>
      <c r="B463" s="64" t="s">
        <v>400</v>
      </c>
      <c r="C463" s="13">
        <v>20</v>
      </c>
      <c r="D463" s="13"/>
      <c r="E463" s="13"/>
      <c r="F463" s="13"/>
      <c r="G463" s="13">
        <f t="shared" si="116"/>
        <v>20</v>
      </c>
      <c r="H463" s="6"/>
    </row>
    <row r="464" spans="1:8" ht="15.75" x14ac:dyDescent="0.25">
      <c r="A464" s="12" t="s">
        <v>17</v>
      </c>
      <c r="B464" s="8" t="s">
        <v>110</v>
      </c>
      <c r="C464" s="13">
        <f>+C465+C466+C467+C468</f>
        <v>26219</v>
      </c>
      <c r="D464" s="13">
        <f t="shared" ref="D464:G464" si="117">+D465+D466+D467+D468</f>
        <v>-620</v>
      </c>
      <c r="E464" s="13">
        <f t="shared" si="117"/>
        <v>-20</v>
      </c>
      <c r="F464" s="13"/>
      <c r="G464" s="13">
        <f t="shared" si="117"/>
        <v>25579</v>
      </c>
      <c r="H464" s="6"/>
    </row>
    <row r="465" spans="1:8" ht="15.75" x14ac:dyDescent="0.25">
      <c r="A465" s="12" t="s">
        <v>3</v>
      </c>
      <c r="B465" s="8" t="s">
        <v>111</v>
      </c>
      <c r="C465" s="13">
        <f>+C471+C484</f>
        <v>24644</v>
      </c>
      <c r="D465" s="13">
        <f t="shared" ref="D465:G465" si="118">+D471+D484</f>
        <v>80</v>
      </c>
      <c r="E465" s="13">
        <f t="shared" si="118"/>
        <v>-20</v>
      </c>
      <c r="F465" s="13"/>
      <c r="G465" s="13">
        <f t="shared" si="118"/>
        <v>24704</v>
      </c>
      <c r="H465" s="6"/>
    </row>
    <row r="466" spans="1:8" ht="15.75" x14ac:dyDescent="0.25">
      <c r="A466" s="12" t="s">
        <v>317</v>
      </c>
      <c r="B466" s="34" t="s">
        <v>371</v>
      </c>
      <c r="C466" s="13">
        <f>C481</f>
        <v>10</v>
      </c>
      <c r="D466" s="13">
        <f t="shared" ref="D466:G466" si="119">D481</f>
        <v>0</v>
      </c>
      <c r="E466" s="13">
        <f t="shared" si="119"/>
        <v>0</v>
      </c>
      <c r="F466" s="13"/>
      <c r="G466" s="13">
        <f t="shared" si="119"/>
        <v>10</v>
      </c>
      <c r="H466" s="6"/>
    </row>
    <row r="467" spans="1:8" ht="15.75" x14ac:dyDescent="0.25">
      <c r="A467" s="12" t="s">
        <v>12</v>
      </c>
      <c r="B467" s="8" t="s">
        <v>112</v>
      </c>
      <c r="C467" s="13">
        <f>+C491</f>
        <v>165</v>
      </c>
      <c r="D467" s="13">
        <f t="shared" ref="D467:G467" si="120">+D491</f>
        <v>0</v>
      </c>
      <c r="E467" s="13">
        <f t="shared" si="120"/>
        <v>0</v>
      </c>
      <c r="F467" s="13"/>
      <c r="G467" s="13">
        <f t="shared" si="120"/>
        <v>165</v>
      </c>
      <c r="H467" s="6"/>
    </row>
    <row r="468" spans="1:8" ht="15.75" x14ac:dyDescent="0.25">
      <c r="A468" s="35" t="s">
        <v>352</v>
      </c>
      <c r="B468" s="8" t="s">
        <v>353</v>
      </c>
      <c r="C468" s="13">
        <f>C469</f>
        <v>1400</v>
      </c>
      <c r="D468" s="13">
        <f t="shared" ref="D468:G468" si="121">D469</f>
        <v>-700</v>
      </c>
      <c r="E468" s="13">
        <f t="shared" si="121"/>
        <v>0</v>
      </c>
      <c r="F468" s="13"/>
      <c r="G468" s="13">
        <f t="shared" si="121"/>
        <v>700</v>
      </c>
      <c r="H468" s="6"/>
    </row>
    <row r="469" spans="1:8" ht="31.5" x14ac:dyDescent="0.25">
      <c r="A469" s="65" t="s">
        <v>236</v>
      </c>
      <c r="B469" s="68"/>
      <c r="C469" s="121">
        <v>1400</v>
      </c>
      <c r="D469" s="85">
        <v>-700</v>
      </c>
      <c r="E469" s="85"/>
      <c r="F469" s="85"/>
      <c r="G469" s="85">
        <f t="shared" si="107"/>
        <v>700</v>
      </c>
      <c r="H469" s="6"/>
    </row>
    <row r="470" spans="1:8" ht="15.75" x14ac:dyDescent="0.25">
      <c r="A470" s="12" t="s">
        <v>114</v>
      </c>
      <c r="B470" s="8" t="s">
        <v>113</v>
      </c>
      <c r="C470" s="13">
        <f>+C471</f>
        <v>22704</v>
      </c>
      <c r="D470" s="13">
        <f t="shared" ref="D470:G470" si="122">+D471</f>
        <v>80</v>
      </c>
      <c r="E470" s="13">
        <f t="shared" si="122"/>
        <v>-20</v>
      </c>
      <c r="F470" s="13"/>
      <c r="G470" s="13">
        <f t="shared" si="122"/>
        <v>22764</v>
      </c>
      <c r="H470" s="6"/>
    </row>
    <row r="471" spans="1:8" s="1" customFormat="1" ht="15.75" x14ac:dyDescent="0.25">
      <c r="A471" s="12" t="s">
        <v>44</v>
      </c>
      <c r="B471" s="8"/>
      <c r="C471" s="72">
        <f>+C472+C476+C478+C479+C477+C480+C473+C475+C474</f>
        <v>22704</v>
      </c>
      <c r="D471" s="72">
        <f t="shared" ref="D471:G471" si="123">+D472+D476+D478+D479+D477+D480+D473+D475+D474</f>
        <v>80</v>
      </c>
      <c r="E471" s="72">
        <f t="shared" si="123"/>
        <v>-20</v>
      </c>
      <c r="F471" s="72"/>
      <c r="G471" s="72">
        <f t="shared" si="123"/>
        <v>22764</v>
      </c>
      <c r="H471" s="6"/>
    </row>
    <row r="472" spans="1:8" ht="15.75" x14ac:dyDescent="0.25">
      <c r="A472" s="7" t="s">
        <v>251</v>
      </c>
      <c r="B472" s="26"/>
      <c r="C472" s="75">
        <v>19606</v>
      </c>
      <c r="D472" s="85"/>
      <c r="E472" s="75"/>
      <c r="F472" s="75"/>
      <c r="G472" s="85">
        <f t="shared" si="107"/>
        <v>19606</v>
      </c>
      <c r="H472" s="6"/>
    </row>
    <row r="473" spans="1:8" ht="15.75" x14ac:dyDescent="0.25">
      <c r="A473" s="62" t="s">
        <v>355</v>
      </c>
      <c r="B473" s="38"/>
      <c r="C473" s="75">
        <v>60</v>
      </c>
      <c r="D473" s="85">
        <v>-20</v>
      </c>
      <c r="E473" s="75">
        <v>-20</v>
      </c>
      <c r="F473" s="75"/>
      <c r="G473" s="85">
        <f t="shared" si="107"/>
        <v>20</v>
      </c>
      <c r="H473" s="6"/>
    </row>
    <row r="474" spans="1:8" ht="15.75" x14ac:dyDescent="0.25">
      <c r="A474" s="135" t="s">
        <v>559</v>
      </c>
      <c r="B474" s="38"/>
      <c r="C474" s="75">
        <v>0</v>
      </c>
      <c r="D474" s="85">
        <v>100</v>
      </c>
      <c r="E474" s="75">
        <v>0</v>
      </c>
      <c r="F474" s="75"/>
      <c r="G474" s="85">
        <v>100</v>
      </c>
      <c r="H474" s="6"/>
    </row>
    <row r="475" spans="1:8" ht="15.75" x14ac:dyDescent="0.25">
      <c r="A475" s="61" t="s">
        <v>332</v>
      </c>
      <c r="B475" s="38"/>
      <c r="C475" s="75">
        <v>70</v>
      </c>
      <c r="D475" s="13"/>
      <c r="E475" s="75"/>
      <c r="F475" s="75"/>
      <c r="G475" s="85">
        <f t="shared" si="107"/>
        <v>70</v>
      </c>
      <c r="H475" s="6"/>
    </row>
    <row r="476" spans="1:8" ht="15.75" x14ac:dyDescent="0.25">
      <c r="A476" s="7" t="s">
        <v>280</v>
      </c>
      <c r="B476" s="38"/>
      <c r="C476" s="75">
        <v>536</v>
      </c>
      <c r="D476" s="85"/>
      <c r="E476" s="75"/>
      <c r="F476" s="75"/>
      <c r="G476" s="85">
        <f t="shared" ref="G476:G539" si="124">+E476+D476+C476</f>
        <v>536</v>
      </c>
      <c r="H476" s="6"/>
    </row>
    <row r="477" spans="1:8" ht="15.75" x14ac:dyDescent="0.25">
      <c r="A477" s="7" t="s">
        <v>328</v>
      </c>
      <c r="B477" s="38"/>
      <c r="C477" s="75">
        <v>464</v>
      </c>
      <c r="D477" s="85"/>
      <c r="E477" s="75"/>
      <c r="F477" s="75"/>
      <c r="G477" s="85">
        <f t="shared" si="124"/>
        <v>464</v>
      </c>
      <c r="H477" s="6"/>
    </row>
    <row r="478" spans="1:8" ht="15.75" x14ac:dyDescent="0.25">
      <c r="A478" s="9" t="s">
        <v>239</v>
      </c>
      <c r="B478" s="39"/>
      <c r="C478" s="81">
        <v>1468</v>
      </c>
      <c r="D478" s="85"/>
      <c r="E478" s="75"/>
      <c r="F478" s="75"/>
      <c r="G478" s="85">
        <f t="shared" si="124"/>
        <v>1468</v>
      </c>
      <c r="H478" s="6"/>
    </row>
    <row r="479" spans="1:8" ht="15.75" x14ac:dyDescent="0.25">
      <c r="A479" s="9" t="s">
        <v>240</v>
      </c>
      <c r="B479" s="39"/>
      <c r="C479" s="81">
        <v>200</v>
      </c>
      <c r="D479" s="85"/>
      <c r="E479" s="75"/>
      <c r="F479" s="75"/>
      <c r="G479" s="85">
        <f t="shared" si="124"/>
        <v>200</v>
      </c>
      <c r="H479" s="6"/>
    </row>
    <row r="480" spans="1:8" ht="47.25" x14ac:dyDescent="0.25">
      <c r="A480" s="37" t="s">
        <v>334</v>
      </c>
      <c r="B480" s="39"/>
      <c r="C480" s="81">
        <v>300</v>
      </c>
      <c r="D480" s="85"/>
      <c r="E480" s="75"/>
      <c r="F480" s="75"/>
      <c r="G480" s="85">
        <f t="shared" si="124"/>
        <v>300</v>
      </c>
      <c r="H480" s="6"/>
    </row>
    <row r="481" spans="1:8" ht="15.75" x14ac:dyDescent="0.25">
      <c r="A481" s="12" t="s">
        <v>336</v>
      </c>
      <c r="B481" s="34" t="s">
        <v>371</v>
      </c>
      <c r="C481" s="117">
        <f>C482</f>
        <v>10</v>
      </c>
      <c r="D481" s="117">
        <f t="shared" ref="D481:G481" si="125">D482</f>
        <v>0</v>
      </c>
      <c r="E481" s="117">
        <f t="shared" si="125"/>
        <v>0</v>
      </c>
      <c r="F481" s="117"/>
      <c r="G481" s="117">
        <f t="shared" si="125"/>
        <v>10</v>
      </c>
      <c r="H481" s="6"/>
    </row>
    <row r="482" spans="1:8" ht="15.75" x14ac:dyDescent="0.25">
      <c r="A482" s="11" t="s">
        <v>315</v>
      </c>
      <c r="B482" s="28"/>
      <c r="C482" s="109">
        <v>10</v>
      </c>
      <c r="D482" s="85"/>
      <c r="E482" s="85"/>
      <c r="F482" s="85"/>
      <c r="G482" s="85">
        <f t="shared" si="124"/>
        <v>10</v>
      </c>
      <c r="H482" s="6"/>
    </row>
    <row r="483" spans="1:8" ht="15.75" x14ac:dyDescent="0.25">
      <c r="A483" s="12" t="s">
        <v>18</v>
      </c>
      <c r="B483" s="8" t="s">
        <v>115</v>
      </c>
      <c r="C483" s="13">
        <f>+C484+C491</f>
        <v>2105</v>
      </c>
      <c r="D483" s="13">
        <f t="shared" ref="D483:G483" si="126">+D484+D491</f>
        <v>0</v>
      </c>
      <c r="E483" s="13">
        <f t="shared" si="126"/>
        <v>0</v>
      </c>
      <c r="F483" s="13"/>
      <c r="G483" s="13">
        <f t="shared" si="126"/>
        <v>2105</v>
      </c>
      <c r="H483" s="6"/>
    </row>
    <row r="484" spans="1:8" ht="15.75" x14ac:dyDescent="0.25">
      <c r="A484" s="12" t="s">
        <v>44</v>
      </c>
      <c r="B484" s="8"/>
      <c r="C484" s="13">
        <f>+C485+C486+C487+C488+C489+C490</f>
        <v>1940</v>
      </c>
      <c r="D484" s="13">
        <f t="shared" ref="D484:G484" si="127">+D485+D486+D487+D488+D489+D490</f>
        <v>0</v>
      </c>
      <c r="E484" s="13">
        <f t="shared" si="127"/>
        <v>0</v>
      </c>
      <c r="F484" s="13"/>
      <c r="G484" s="13">
        <f t="shared" si="127"/>
        <v>1940</v>
      </c>
      <c r="H484" s="6"/>
    </row>
    <row r="485" spans="1:8" ht="15.75" x14ac:dyDescent="0.25">
      <c r="A485" s="7" t="s">
        <v>200</v>
      </c>
      <c r="B485" s="26"/>
      <c r="C485" s="75">
        <v>1570</v>
      </c>
      <c r="D485" s="85"/>
      <c r="E485" s="75"/>
      <c r="F485" s="75"/>
      <c r="G485" s="85">
        <f t="shared" si="124"/>
        <v>1570</v>
      </c>
      <c r="H485" s="6"/>
    </row>
    <row r="486" spans="1:8" ht="19.5" customHeight="1" x14ac:dyDescent="0.25">
      <c r="A486" s="11" t="s">
        <v>178</v>
      </c>
      <c r="B486" s="40"/>
      <c r="C486" s="75">
        <v>150</v>
      </c>
      <c r="D486" s="13"/>
      <c r="E486" s="75"/>
      <c r="F486" s="75"/>
      <c r="G486" s="85">
        <f t="shared" si="124"/>
        <v>150</v>
      </c>
      <c r="H486" s="6"/>
    </row>
    <row r="487" spans="1:8" ht="18.75" customHeight="1" x14ac:dyDescent="0.25">
      <c r="A487" s="41" t="s">
        <v>263</v>
      </c>
      <c r="B487" s="42"/>
      <c r="C487" s="58">
        <v>100</v>
      </c>
      <c r="D487" s="13"/>
      <c r="E487" s="75"/>
      <c r="F487" s="75"/>
      <c r="G487" s="85">
        <f t="shared" si="124"/>
        <v>100</v>
      </c>
      <c r="H487" s="6"/>
    </row>
    <row r="488" spans="1:8" ht="18.75" customHeight="1" x14ac:dyDescent="0.25">
      <c r="A488" s="11" t="s">
        <v>364</v>
      </c>
      <c r="B488" s="116"/>
      <c r="C488" s="85">
        <v>0</v>
      </c>
      <c r="D488" s="13"/>
      <c r="E488" s="85"/>
      <c r="F488" s="85"/>
      <c r="G488" s="85">
        <f t="shared" si="124"/>
        <v>0</v>
      </c>
      <c r="H488" s="6"/>
    </row>
    <row r="489" spans="1:8" ht="18.75" customHeight="1" x14ac:dyDescent="0.25">
      <c r="A489" s="11" t="s">
        <v>341</v>
      </c>
      <c r="B489" s="116"/>
      <c r="C489" s="85">
        <v>10</v>
      </c>
      <c r="D489" s="13"/>
      <c r="E489" s="85"/>
      <c r="F489" s="85"/>
      <c r="G489" s="85">
        <f t="shared" si="124"/>
        <v>10</v>
      </c>
      <c r="H489" s="6"/>
    </row>
    <row r="490" spans="1:8" ht="33.75" customHeight="1" x14ac:dyDescent="0.25">
      <c r="A490" s="114" t="s">
        <v>525</v>
      </c>
      <c r="B490" s="116"/>
      <c r="C490" s="85">
        <v>110</v>
      </c>
      <c r="D490" s="13"/>
      <c r="E490" s="85"/>
      <c r="F490" s="85"/>
      <c r="G490" s="85">
        <f t="shared" si="124"/>
        <v>110</v>
      </c>
      <c r="H490" s="6"/>
    </row>
    <row r="491" spans="1:8" ht="15.75" x14ac:dyDescent="0.25">
      <c r="A491" s="35" t="s">
        <v>48</v>
      </c>
      <c r="B491" s="8" t="s">
        <v>259</v>
      </c>
      <c r="C491" s="117">
        <f>+C492+C493+C494</f>
        <v>165</v>
      </c>
      <c r="D491" s="117">
        <f t="shared" ref="D491:G491" si="128">+D492+D493+D494</f>
        <v>0</v>
      </c>
      <c r="E491" s="117">
        <f t="shared" si="128"/>
        <v>0</v>
      </c>
      <c r="F491" s="117"/>
      <c r="G491" s="117">
        <f t="shared" si="128"/>
        <v>165</v>
      </c>
      <c r="H491" s="6"/>
    </row>
    <row r="492" spans="1:8" ht="15.75" x14ac:dyDescent="0.25">
      <c r="A492" s="55" t="s">
        <v>385</v>
      </c>
      <c r="B492" s="92"/>
      <c r="C492" s="100">
        <v>40</v>
      </c>
      <c r="D492" s="13"/>
      <c r="E492" s="85"/>
      <c r="F492" s="85"/>
      <c r="G492" s="85">
        <f t="shared" si="124"/>
        <v>40</v>
      </c>
      <c r="H492" s="6"/>
    </row>
    <row r="493" spans="1:8" ht="15.75" x14ac:dyDescent="0.25">
      <c r="A493" s="95" t="s">
        <v>363</v>
      </c>
      <c r="B493" s="90"/>
      <c r="C493" s="100">
        <v>115</v>
      </c>
      <c r="D493" s="13"/>
      <c r="E493" s="85"/>
      <c r="F493" s="85"/>
      <c r="G493" s="85">
        <f t="shared" si="124"/>
        <v>115</v>
      </c>
      <c r="H493" s="6"/>
    </row>
    <row r="494" spans="1:8" ht="15.75" x14ac:dyDescent="0.25">
      <c r="A494" s="95" t="s">
        <v>340</v>
      </c>
      <c r="B494" s="90"/>
      <c r="C494" s="100">
        <v>10</v>
      </c>
      <c r="D494" s="13"/>
      <c r="E494" s="85"/>
      <c r="F494" s="85"/>
      <c r="G494" s="85">
        <f t="shared" si="124"/>
        <v>10</v>
      </c>
      <c r="H494" s="6"/>
    </row>
    <row r="495" spans="1:8" ht="15.75" x14ac:dyDescent="0.25">
      <c r="A495" s="118" t="s">
        <v>498</v>
      </c>
      <c r="B495" s="119" t="s">
        <v>497</v>
      </c>
      <c r="C495" s="120">
        <f>C496</f>
        <v>200</v>
      </c>
      <c r="D495" s="120">
        <f t="shared" ref="D495:G495" si="129">D496</f>
        <v>0</v>
      </c>
      <c r="E495" s="120">
        <f t="shared" si="129"/>
        <v>0</v>
      </c>
      <c r="F495" s="120"/>
      <c r="G495" s="120">
        <f t="shared" si="129"/>
        <v>200</v>
      </c>
      <c r="H495" s="6"/>
    </row>
    <row r="496" spans="1:8" ht="15.75" x14ac:dyDescent="0.25">
      <c r="A496" s="95" t="s">
        <v>499</v>
      </c>
      <c r="B496" s="90"/>
      <c r="C496" s="100">
        <v>200</v>
      </c>
      <c r="D496" s="85"/>
      <c r="E496" s="85"/>
      <c r="F496" s="85"/>
      <c r="G496" s="85">
        <f t="shared" si="124"/>
        <v>200</v>
      </c>
      <c r="H496" s="6"/>
    </row>
    <row r="497" spans="1:8" ht="15.75" x14ac:dyDescent="0.25">
      <c r="A497" s="12" t="s">
        <v>19</v>
      </c>
      <c r="B497" s="8" t="s">
        <v>116</v>
      </c>
      <c r="C497" s="13">
        <f>+C498+C499+C500+C506+C507+C508+C509</f>
        <v>33214</v>
      </c>
      <c r="D497" s="13">
        <f t="shared" ref="D497:G497" si="130">+D498+D499+D500+D506+D507+D508+D509</f>
        <v>3492</v>
      </c>
      <c r="E497" s="13">
        <f t="shared" si="130"/>
        <v>-350</v>
      </c>
      <c r="F497" s="13"/>
      <c r="G497" s="13">
        <f t="shared" si="130"/>
        <v>36356</v>
      </c>
      <c r="H497" s="6"/>
    </row>
    <row r="498" spans="1:8" ht="15.75" x14ac:dyDescent="0.25">
      <c r="A498" s="12" t="s">
        <v>1</v>
      </c>
      <c r="B498" s="8" t="s">
        <v>117</v>
      </c>
      <c r="C498" s="13">
        <f>C511</f>
        <v>4140</v>
      </c>
      <c r="D498" s="13">
        <f t="shared" ref="D498:G498" si="131">D511</f>
        <v>0</v>
      </c>
      <c r="E498" s="13">
        <f t="shared" si="131"/>
        <v>0</v>
      </c>
      <c r="F498" s="13"/>
      <c r="G498" s="13">
        <f t="shared" si="131"/>
        <v>4140</v>
      </c>
      <c r="H498" s="6"/>
    </row>
    <row r="499" spans="1:8" ht="15.75" x14ac:dyDescent="0.25">
      <c r="A499" s="12" t="s">
        <v>3</v>
      </c>
      <c r="B499" s="8" t="s">
        <v>118</v>
      </c>
      <c r="C499" s="13">
        <f>+C516+C512</f>
        <v>5835</v>
      </c>
      <c r="D499" s="13">
        <f t="shared" ref="D499:G499" si="132">+D516+D512</f>
        <v>377</v>
      </c>
      <c r="E499" s="13">
        <f t="shared" si="132"/>
        <v>-117</v>
      </c>
      <c r="F499" s="13"/>
      <c r="G499" s="13">
        <f t="shared" si="132"/>
        <v>6095</v>
      </c>
      <c r="H499" s="6"/>
    </row>
    <row r="500" spans="1:8" ht="15.75" x14ac:dyDescent="0.25">
      <c r="A500" s="35" t="s">
        <v>189</v>
      </c>
      <c r="B500" s="8" t="s">
        <v>222</v>
      </c>
      <c r="C500" s="13">
        <f>+C501+C502+C503+C504+C505</f>
        <v>709</v>
      </c>
      <c r="D500" s="13">
        <f t="shared" ref="D500:G500" si="133">+D501+D502+D503+D504+D505</f>
        <v>-200</v>
      </c>
      <c r="E500" s="13">
        <f t="shared" si="133"/>
        <v>0</v>
      </c>
      <c r="F500" s="13"/>
      <c r="G500" s="13">
        <f t="shared" si="133"/>
        <v>509</v>
      </c>
      <c r="H500" s="6"/>
    </row>
    <row r="501" spans="1:8" ht="57" customHeight="1" x14ac:dyDescent="0.25">
      <c r="A501" s="9" t="s">
        <v>237</v>
      </c>
      <c r="B501" s="26"/>
      <c r="C501" s="85">
        <v>3</v>
      </c>
      <c r="D501" s="85"/>
      <c r="E501" s="85"/>
      <c r="F501" s="85"/>
      <c r="G501" s="85">
        <f t="shared" si="124"/>
        <v>3</v>
      </c>
      <c r="H501" s="6"/>
    </row>
    <row r="502" spans="1:8" ht="29.25" customHeight="1" x14ac:dyDescent="0.25">
      <c r="A502" s="9" t="s">
        <v>277</v>
      </c>
      <c r="B502" s="9"/>
      <c r="C502" s="75">
        <v>120</v>
      </c>
      <c r="D502" s="85"/>
      <c r="E502" s="75"/>
      <c r="F502" s="75"/>
      <c r="G502" s="85">
        <f t="shared" si="124"/>
        <v>120</v>
      </c>
      <c r="H502" s="6"/>
    </row>
    <row r="503" spans="1:8" ht="33" customHeight="1" x14ac:dyDescent="0.25">
      <c r="A503" s="9" t="s">
        <v>275</v>
      </c>
      <c r="B503" s="9"/>
      <c r="C503" s="75">
        <v>200</v>
      </c>
      <c r="D503" s="85">
        <v>-200</v>
      </c>
      <c r="E503" s="75"/>
      <c r="F503" s="75"/>
      <c r="G503" s="85">
        <f t="shared" si="124"/>
        <v>0</v>
      </c>
      <c r="H503" s="6"/>
    </row>
    <row r="504" spans="1:8" ht="52.5" customHeight="1" x14ac:dyDescent="0.25">
      <c r="A504" s="65" t="s">
        <v>403</v>
      </c>
      <c r="B504" s="65"/>
      <c r="C504" s="77">
        <v>286</v>
      </c>
      <c r="D504" s="85"/>
      <c r="E504" s="75"/>
      <c r="F504" s="75"/>
      <c r="G504" s="85">
        <f t="shared" si="124"/>
        <v>286</v>
      </c>
      <c r="H504" s="6"/>
    </row>
    <row r="505" spans="1:8" ht="39.75" customHeight="1" x14ac:dyDescent="0.25">
      <c r="A505" s="32" t="s">
        <v>276</v>
      </c>
      <c r="B505" s="9"/>
      <c r="C505" s="75">
        <v>100</v>
      </c>
      <c r="D505" s="85"/>
      <c r="E505" s="75"/>
      <c r="F505" s="75"/>
      <c r="G505" s="85">
        <f t="shared" si="124"/>
        <v>100</v>
      </c>
      <c r="H505" s="6"/>
    </row>
    <row r="506" spans="1:8" ht="15.75" x14ac:dyDescent="0.25">
      <c r="A506" s="12" t="s">
        <v>183</v>
      </c>
      <c r="B506" s="8" t="s">
        <v>186</v>
      </c>
      <c r="C506" s="72">
        <f>C513</f>
        <v>60</v>
      </c>
      <c r="D506" s="72">
        <f t="shared" ref="D506:G506" si="134">D513</f>
        <v>0</v>
      </c>
      <c r="E506" s="72">
        <f t="shared" si="134"/>
        <v>0</v>
      </c>
      <c r="F506" s="72"/>
      <c r="G506" s="13">
        <f t="shared" si="134"/>
        <v>60</v>
      </c>
      <c r="H506" s="6"/>
    </row>
    <row r="507" spans="1:8" ht="15.75" x14ac:dyDescent="0.25">
      <c r="A507" s="70" t="s">
        <v>166</v>
      </c>
      <c r="B507" s="68" t="s">
        <v>500</v>
      </c>
      <c r="C507" s="82">
        <v>3200</v>
      </c>
      <c r="D507" s="13">
        <v>500</v>
      </c>
      <c r="E507" s="72">
        <v>-500</v>
      </c>
      <c r="F507" s="72"/>
      <c r="G507" s="13">
        <f t="shared" si="124"/>
        <v>3200</v>
      </c>
      <c r="H507" s="6"/>
    </row>
    <row r="508" spans="1:8" ht="15.75" x14ac:dyDescent="0.25">
      <c r="A508" s="12" t="s">
        <v>12</v>
      </c>
      <c r="B508" s="8" t="s">
        <v>119</v>
      </c>
      <c r="C508" s="72">
        <f>+C514+C544</f>
        <v>6270</v>
      </c>
      <c r="D508" s="72">
        <f t="shared" ref="D508:G508" si="135">+D514+D544</f>
        <v>2815</v>
      </c>
      <c r="E508" s="72">
        <f t="shared" si="135"/>
        <v>267</v>
      </c>
      <c r="F508" s="72"/>
      <c r="G508" s="13">
        <f t="shared" si="135"/>
        <v>9352</v>
      </c>
      <c r="H508" s="6"/>
    </row>
    <row r="509" spans="1:8" ht="15.75" x14ac:dyDescent="0.25">
      <c r="A509" s="12" t="s">
        <v>282</v>
      </c>
      <c r="B509" s="8" t="s">
        <v>192</v>
      </c>
      <c r="C509" s="72">
        <v>13000</v>
      </c>
      <c r="D509" s="13"/>
      <c r="E509" s="72"/>
      <c r="F509" s="72"/>
      <c r="G509" s="13">
        <f t="shared" si="124"/>
        <v>13000</v>
      </c>
      <c r="H509" s="6"/>
    </row>
    <row r="510" spans="1:8" ht="15.75" x14ac:dyDescent="0.25">
      <c r="A510" s="12" t="s">
        <v>120</v>
      </c>
      <c r="B510" s="8" t="s">
        <v>121</v>
      </c>
      <c r="C510" s="72">
        <f>+C511+C512+C513+C514</f>
        <v>8300</v>
      </c>
      <c r="D510" s="72">
        <f t="shared" ref="D510:G510" si="136">+D511+D512+D513+D514</f>
        <v>300</v>
      </c>
      <c r="E510" s="72">
        <f t="shared" si="136"/>
        <v>0</v>
      </c>
      <c r="F510" s="72"/>
      <c r="G510" s="13">
        <f t="shared" si="136"/>
        <v>8600</v>
      </c>
      <c r="H510" s="6"/>
    </row>
    <row r="511" spans="1:8" ht="15.75" x14ac:dyDescent="0.25">
      <c r="A511" s="7" t="s">
        <v>1</v>
      </c>
      <c r="B511" s="26" t="s">
        <v>117</v>
      </c>
      <c r="C511" s="75">
        <v>4140</v>
      </c>
      <c r="D511" s="85"/>
      <c r="E511" s="75"/>
      <c r="F511" s="75"/>
      <c r="G511" s="85">
        <f t="shared" si="124"/>
        <v>4140</v>
      </c>
      <c r="H511" s="6"/>
    </row>
    <row r="512" spans="1:8" ht="15.75" x14ac:dyDescent="0.25">
      <c r="A512" s="7" t="s">
        <v>53</v>
      </c>
      <c r="B512" s="26" t="s">
        <v>118</v>
      </c>
      <c r="C512" s="75">
        <v>4000</v>
      </c>
      <c r="D512" s="85">
        <v>300</v>
      </c>
      <c r="E512" s="75"/>
      <c r="F512" s="75"/>
      <c r="G512" s="85">
        <f t="shared" si="124"/>
        <v>4300</v>
      </c>
      <c r="H512" s="6"/>
    </row>
    <row r="513" spans="1:8" ht="15.75" x14ac:dyDescent="0.25">
      <c r="A513" s="18" t="s">
        <v>183</v>
      </c>
      <c r="B513" s="26" t="s">
        <v>186</v>
      </c>
      <c r="C513" s="75">
        <v>60</v>
      </c>
      <c r="D513" s="85"/>
      <c r="E513" s="75"/>
      <c r="F513" s="75"/>
      <c r="G513" s="85">
        <f t="shared" si="124"/>
        <v>60</v>
      </c>
      <c r="H513" s="6"/>
    </row>
    <row r="514" spans="1:8" ht="15.75" x14ac:dyDescent="0.25">
      <c r="A514" s="7" t="s">
        <v>169</v>
      </c>
      <c r="B514" s="26" t="s">
        <v>119</v>
      </c>
      <c r="C514" s="83">
        <v>100</v>
      </c>
      <c r="D514" s="85"/>
      <c r="E514" s="75"/>
      <c r="F514" s="75"/>
      <c r="G514" s="85">
        <f t="shared" si="124"/>
        <v>100</v>
      </c>
      <c r="H514" s="6"/>
    </row>
    <row r="515" spans="1:8" ht="15.75" x14ac:dyDescent="0.25">
      <c r="A515" s="12" t="s">
        <v>122</v>
      </c>
      <c r="B515" s="8" t="s">
        <v>121</v>
      </c>
      <c r="C515" s="72">
        <f>+C516+C544</f>
        <v>8005</v>
      </c>
      <c r="D515" s="72">
        <f t="shared" ref="D515:G515" si="137">+D516+D544</f>
        <v>2892</v>
      </c>
      <c r="E515" s="72">
        <f t="shared" si="137"/>
        <v>150</v>
      </c>
      <c r="F515" s="72"/>
      <c r="G515" s="13">
        <f t="shared" si="137"/>
        <v>11047</v>
      </c>
      <c r="H515" s="6"/>
    </row>
    <row r="516" spans="1:8" ht="15.75" x14ac:dyDescent="0.25">
      <c r="A516" s="12" t="s">
        <v>33</v>
      </c>
      <c r="B516" s="8" t="s">
        <v>126</v>
      </c>
      <c r="C516" s="72">
        <f>+C517+C518+C519+C520+C521+C522+C523+C524+C525+C526+C527+C528+C529+C530+C531+C532+C533+C534+C535+C536+C537+C538+C539+C540+C541+C542+C543</f>
        <v>1835</v>
      </c>
      <c r="D516" s="72">
        <f t="shared" ref="D516:G516" si="138">+D517+D518+D519+D520+D521+D522+D523+D524+D525+D526+D527+D528+D529+D530+D531+D532+D533+D534+D535+D536+D537+D538+D539+D540+D541+D542+D543</f>
        <v>77</v>
      </c>
      <c r="E516" s="72">
        <f t="shared" si="138"/>
        <v>-117</v>
      </c>
      <c r="F516" s="72"/>
      <c r="G516" s="13">
        <f t="shared" si="138"/>
        <v>1795</v>
      </c>
      <c r="H516" s="6"/>
    </row>
    <row r="517" spans="1:8" ht="15.75" x14ac:dyDescent="0.25">
      <c r="A517" s="55" t="s">
        <v>257</v>
      </c>
      <c r="B517" s="102"/>
      <c r="C517" s="100">
        <v>250</v>
      </c>
      <c r="D517" s="85">
        <v>70</v>
      </c>
      <c r="E517" s="75">
        <v>-100</v>
      </c>
      <c r="F517" s="75"/>
      <c r="G517" s="85">
        <f t="shared" si="124"/>
        <v>220</v>
      </c>
      <c r="H517" s="6"/>
    </row>
    <row r="518" spans="1:8" ht="15.75" x14ac:dyDescent="0.25">
      <c r="A518" s="55" t="s">
        <v>182</v>
      </c>
      <c r="B518" s="102"/>
      <c r="C518" s="100">
        <v>100</v>
      </c>
      <c r="D518" s="85"/>
      <c r="E518" s="75"/>
      <c r="F518" s="75"/>
      <c r="G518" s="85">
        <f t="shared" si="124"/>
        <v>100</v>
      </c>
      <c r="H518" s="6"/>
    </row>
    <row r="519" spans="1:8" s="3" customFormat="1" ht="15.75" x14ac:dyDescent="0.25">
      <c r="A519" s="55" t="s">
        <v>220</v>
      </c>
      <c r="B519" s="102"/>
      <c r="C519" s="100">
        <v>70</v>
      </c>
      <c r="D519" s="85"/>
      <c r="E519" s="75"/>
      <c r="F519" s="75"/>
      <c r="G519" s="85">
        <f t="shared" si="124"/>
        <v>70</v>
      </c>
      <c r="H519" s="6"/>
    </row>
    <row r="520" spans="1:8" s="3" customFormat="1" ht="15.75" x14ac:dyDescent="0.25">
      <c r="A520" s="55" t="s">
        <v>487</v>
      </c>
      <c r="B520" s="102"/>
      <c r="C520" s="100">
        <v>50</v>
      </c>
      <c r="D520" s="85"/>
      <c r="E520" s="75"/>
      <c r="F520" s="75"/>
      <c r="G520" s="85">
        <f t="shared" si="124"/>
        <v>50</v>
      </c>
      <c r="H520" s="6"/>
    </row>
    <row r="521" spans="1:8" s="3" customFormat="1" ht="15.75" x14ac:dyDescent="0.25">
      <c r="A521" s="131" t="s">
        <v>356</v>
      </c>
      <c r="B521" s="102"/>
      <c r="C521" s="100">
        <v>0</v>
      </c>
      <c r="D521" s="85"/>
      <c r="E521" s="75"/>
      <c r="F521" s="75"/>
      <c r="G521" s="85">
        <f t="shared" si="124"/>
        <v>0</v>
      </c>
      <c r="H521" s="6"/>
    </row>
    <row r="522" spans="1:8" s="3" customFormat="1" ht="15.75" x14ac:dyDescent="0.25">
      <c r="A522" s="55" t="s">
        <v>342</v>
      </c>
      <c r="B522" s="102"/>
      <c r="C522" s="100">
        <v>30</v>
      </c>
      <c r="D522" s="85"/>
      <c r="E522" s="75"/>
      <c r="F522" s="75"/>
      <c r="G522" s="85">
        <f t="shared" si="124"/>
        <v>30</v>
      </c>
      <c r="H522" s="6"/>
    </row>
    <row r="523" spans="1:8" s="3" customFormat="1" ht="15.75" x14ac:dyDescent="0.25">
      <c r="A523" s="55" t="s">
        <v>181</v>
      </c>
      <c r="B523" s="102"/>
      <c r="C523" s="100">
        <v>40</v>
      </c>
      <c r="D523" s="85"/>
      <c r="E523" s="75"/>
      <c r="F523" s="75"/>
      <c r="G523" s="85">
        <f t="shared" si="124"/>
        <v>40</v>
      </c>
      <c r="H523" s="6"/>
    </row>
    <row r="524" spans="1:8" s="3" customFormat="1" ht="15.75" x14ac:dyDescent="0.25">
      <c r="A524" s="55" t="s">
        <v>269</v>
      </c>
      <c r="B524" s="102"/>
      <c r="C524" s="106">
        <v>15</v>
      </c>
      <c r="D524" s="85"/>
      <c r="E524" s="75"/>
      <c r="F524" s="75"/>
      <c r="G524" s="85">
        <f t="shared" si="124"/>
        <v>15</v>
      </c>
      <c r="H524" s="6"/>
    </row>
    <row r="525" spans="1:8" ht="15.75" x14ac:dyDescent="0.25">
      <c r="A525" s="55" t="s">
        <v>180</v>
      </c>
      <c r="B525" s="102"/>
      <c r="C525" s="106">
        <v>170</v>
      </c>
      <c r="D525" s="85"/>
      <c r="E525" s="75"/>
      <c r="F525" s="75"/>
      <c r="G525" s="85">
        <f t="shared" si="124"/>
        <v>170</v>
      </c>
      <c r="H525" s="6"/>
    </row>
    <row r="526" spans="1:8" ht="15.75" x14ac:dyDescent="0.25">
      <c r="A526" s="55" t="s">
        <v>488</v>
      </c>
      <c r="B526" s="102"/>
      <c r="C526" s="100">
        <v>70</v>
      </c>
      <c r="D526" s="85"/>
      <c r="E526" s="75"/>
      <c r="F526" s="75"/>
      <c r="G526" s="85">
        <f t="shared" si="124"/>
        <v>70</v>
      </c>
      <c r="H526" s="6"/>
    </row>
    <row r="527" spans="1:8" ht="15.75" x14ac:dyDescent="0.25">
      <c r="A527" s="37" t="s">
        <v>489</v>
      </c>
      <c r="B527" s="102"/>
      <c r="C527" s="100">
        <v>5</v>
      </c>
      <c r="D527" s="85"/>
      <c r="E527" s="75"/>
      <c r="F527" s="75"/>
      <c r="G527" s="85">
        <f t="shared" si="124"/>
        <v>5</v>
      </c>
      <c r="H527" s="6"/>
    </row>
    <row r="528" spans="1:8" ht="31.5" x14ac:dyDescent="0.25">
      <c r="A528" s="37" t="s">
        <v>344</v>
      </c>
      <c r="B528" s="102"/>
      <c r="C528" s="100">
        <v>30</v>
      </c>
      <c r="D528" s="85"/>
      <c r="E528" s="75"/>
      <c r="F528" s="75"/>
      <c r="G528" s="85">
        <f t="shared" si="124"/>
        <v>30</v>
      </c>
      <c r="H528" s="6"/>
    </row>
    <row r="529" spans="1:8" ht="15.75" x14ac:dyDescent="0.25">
      <c r="A529" s="37" t="s">
        <v>345</v>
      </c>
      <c r="B529" s="102"/>
      <c r="C529" s="100">
        <v>10</v>
      </c>
      <c r="D529" s="85"/>
      <c r="E529" s="75"/>
      <c r="F529" s="75"/>
      <c r="G529" s="85">
        <f t="shared" si="124"/>
        <v>10</v>
      </c>
      <c r="H529" s="6"/>
    </row>
    <row r="530" spans="1:8" ht="15.75" x14ac:dyDescent="0.25">
      <c r="A530" s="55" t="s">
        <v>490</v>
      </c>
      <c r="B530" s="102"/>
      <c r="C530" s="100">
        <v>10</v>
      </c>
      <c r="D530" s="85"/>
      <c r="E530" s="75"/>
      <c r="F530" s="75"/>
      <c r="G530" s="85">
        <f t="shared" si="124"/>
        <v>10</v>
      </c>
      <c r="H530" s="6"/>
    </row>
    <row r="531" spans="1:8" ht="31.5" x14ac:dyDescent="0.25">
      <c r="A531" s="37" t="s">
        <v>268</v>
      </c>
      <c r="B531" s="96"/>
      <c r="C531" s="100">
        <v>30</v>
      </c>
      <c r="D531" s="85"/>
      <c r="E531" s="75"/>
      <c r="F531" s="75"/>
      <c r="G531" s="85">
        <f t="shared" si="124"/>
        <v>30</v>
      </c>
      <c r="H531" s="6"/>
    </row>
    <row r="532" spans="1:8" ht="15.75" x14ac:dyDescent="0.25">
      <c r="A532" s="103" t="s">
        <v>241</v>
      </c>
      <c r="B532" s="104"/>
      <c r="C532" s="106">
        <v>61</v>
      </c>
      <c r="D532" s="85"/>
      <c r="E532" s="75"/>
      <c r="F532" s="75"/>
      <c r="G532" s="85">
        <f t="shared" si="124"/>
        <v>61</v>
      </c>
      <c r="H532" s="6"/>
    </row>
    <row r="533" spans="1:8" ht="31.5" x14ac:dyDescent="0.25">
      <c r="A533" s="37" t="s">
        <v>245</v>
      </c>
      <c r="B533" s="96"/>
      <c r="C533" s="100">
        <v>50</v>
      </c>
      <c r="D533" s="85"/>
      <c r="E533" s="75"/>
      <c r="F533" s="75"/>
      <c r="G533" s="85">
        <f t="shared" si="124"/>
        <v>50</v>
      </c>
      <c r="H533" s="6"/>
    </row>
    <row r="534" spans="1:8" ht="31.5" x14ac:dyDescent="0.25">
      <c r="A534" s="37" t="s">
        <v>267</v>
      </c>
      <c r="B534" s="96"/>
      <c r="C534" s="100">
        <v>50</v>
      </c>
      <c r="D534" s="85"/>
      <c r="E534" s="75"/>
      <c r="F534" s="75"/>
      <c r="G534" s="85">
        <f t="shared" si="124"/>
        <v>50</v>
      </c>
      <c r="H534" s="6"/>
    </row>
    <row r="535" spans="1:8" ht="15.75" x14ac:dyDescent="0.25">
      <c r="A535" s="37" t="s">
        <v>343</v>
      </c>
      <c r="B535" s="96"/>
      <c r="C535" s="100">
        <v>70</v>
      </c>
      <c r="D535" s="85">
        <v>17</v>
      </c>
      <c r="E535" s="75">
        <v>-17</v>
      </c>
      <c r="F535" s="75"/>
      <c r="G535" s="85">
        <f t="shared" si="124"/>
        <v>70</v>
      </c>
      <c r="H535" s="6"/>
    </row>
    <row r="536" spans="1:8" ht="15.75" x14ac:dyDescent="0.25">
      <c r="A536" s="55" t="s">
        <v>187</v>
      </c>
      <c r="B536" s="102"/>
      <c r="C536" s="100">
        <v>100</v>
      </c>
      <c r="D536" s="85"/>
      <c r="E536" s="75"/>
      <c r="F536" s="75"/>
      <c r="G536" s="85">
        <f t="shared" si="124"/>
        <v>100</v>
      </c>
      <c r="H536" s="6"/>
    </row>
    <row r="537" spans="1:8" ht="15.75" x14ac:dyDescent="0.25">
      <c r="A537" s="103" t="s">
        <v>491</v>
      </c>
      <c r="B537" s="102"/>
      <c r="C537" s="100">
        <v>36</v>
      </c>
      <c r="D537" s="85"/>
      <c r="E537" s="75"/>
      <c r="F537" s="75"/>
      <c r="G537" s="85">
        <f t="shared" si="124"/>
        <v>36</v>
      </c>
      <c r="H537" s="6"/>
    </row>
    <row r="538" spans="1:8" ht="15.75" x14ac:dyDescent="0.25">
      <c r="A538" s="105" t="s">
        <v>376</v>
      </c>
      <c r="B538" s="102"/>
      <c r="C538" s="100">
        <v>40</v>
      </c>
      <c r="D538" s="85"/>
      <c r="E538" s="75"/>
      <c r="F538" s="75"/>
      <c r="G538" s="85">
        <f t="shared" si="124"/>
        <v>40</v>
      </c>
      <c r="H538" s="6"/>
    </row>
    <row r="539" spans="1:8" ht="15.75" x14ac:dyDescent="0.25">
      <c r="A539" s="105" t="s">
        <v>375</v>
      </c>
      <c r="B539" s="102"/>
      <c r="C539" s="100">
        <v>49</v>
      </c>
      <c r="D539" s="85">
        <v>10</v>
      </c>
      <c r="E539" s="75"/>
      <c r="F539" s="75"/>
      <c r="G539" s="85">
        <f t="shared" si="124"/>
        <v>59</v>
      </c>
      <c r="H539" s="6"/>
    </row>
    <row r="540" spans="1:8" ht="15.75" x14ac:dyDescent="0.25">
      <c r="A540" s="105" t="s">
        <v>377</v>
      </c>
      <c r="B540" s="102"/>
      <c r="C540" s="100">
        <v>49</v>
      </c>
      <c r="D540" s="85"/>
      <c r="E540" s="75"/>
      <c r="F540" s="75"/>
      <c r="G540" s="85">
        <f t="shared" ref="G540:G557" si="139">+E540+D540+C540</f>
        <v>49</v>
      </c>
      <c r="H540" s="6"/>
    </row>
    <row r="541" spans="1:8" ht="15.75" x14ac:dyDescent="0.25">
      <c r="A541" s="105" t="s">
        <v>492</v>
      </c>
      <c r="B541" s="102"/>
      <c r="C541" s="100">
        <v>130</v>
      </c>
      <c r="D541" s="85"/>
      <c r="E541" s="75"/>
      <c r="F541" s="75"/>
      <c r="G541" s="85">
        <f t="shared" si="139"/>
        <v>130</v>
      </c>
      <c r="H541" s="6"/>
    </row>
    <row r="542" spans="1:8" ht="63" x14ac:dyDescent="0.25">
      <c r="A542" s="32" t="s">
        <v>380</v>
      </c>
      <c r="B542" s="102"/>
      <c r="C542" s="100">
        <v>300</v>
      </c>
      <c r="D542" s="85"/>
      <c r="E542" s="75"/>
      <c r="F542" s="75"/>
      <c r="G542" s="85">
        <f t="shared" si="139"/>
        <v>300</v>
      </c>
      <c r="H542" s="6"/>
    </row>
    <row r="543" spans="1:8" ht="15.75" x14ac:dyDescent="0.25">
      <c r="A543" s="98" t="s">
        <v>554</v>
      </c>
      <c r="B543" s="102"/>
      <c r="C543" s="100">
        <v>20</v>
      </c>
      <c r="D543" s="85">
        <v>-20</v>
      </c>
      <c r="E543" s="128"/>
      <c r="F543" s="128"/>
      <c r="G543" s="85">
        <f t="shared" si="139"/>
        <v>0</v>
      </c>
      <c r="H543" s="6"/>
    </row>
    <row r="544" spans="1:8" ht="15.75" x14ac:dyDescent="0.25">
      <c r="A544" s="12" t="s">
        <v>43</v>
      </c>
      <c r="B544" s="8" t="s">
        <v>133</v>
      </c>
      <c r="C544" s="72">
        <f>+C548+C549+C550+C551+C552+C553+C554+C555+C547+C556+C557+C546+C545</f>
        <v>6170</v>
      </c>
      <c r="D544" s="72">
        <f t="shared" ref="D544:G544" si="140">+D548+D549+D550+D551+D552+D553+D554+D555+D547+D556+D557+D546+D545</f>
        <v>2815</v>
      </c>
      <c r="E544" s="72">
        <f t="shared" si="140"/>
        <v>267</v>
      </c>
      <c r="F544" s="72"/>
      <c r="G544" s="72">
        <f t="shared" si="140"/>
        <v>9252</v>
      </c>
      <c r="H544" s="6"/>
    </row>
    <row r="545" spans="1:8" ht="15.75" x14ac:dyDescent="0.25">
      <c r="A545" s="98" t="s">
        <v>554</v>
      </c>
      <c r="B545" s="8"/>
      <c r="C545" s="75">
        <v>0</v>
      </c>
      <c r="D545" s="75">
        <v>500</v>
      </c>
      <c r="E545" s="75"/>
      <c r="F545" s="75"/>
      <c r="G545" s="85">
        <v>500</v>
      </c>
      <c r="H545" s="6"/>
    </row>
    <row r="546" spans="1:8" ht="15.75" x14ac:dyDescent="0.25">
      <c r="A546" s="55" t="s">
        <v>384</v>
      </c>
      <c r="B546" s="102"/>
      <c r="C546" s="100">
        <v>380</v>
      </c>
      <c r="D546" s="85"/>
      <c r="E546" s="75"/>
      <c r="F546" s="75"/>
      <c r="G546" s="85">
        <f t="shared" si="139"/>
        <v>380</v>
      </c>
      <c r="H546" s="6"/>
    </row>
    <row r="547" spans="1:8" ht="15.75" x14ac:dyDescent="0.25">
      <c r="A547" s="7" t="s">
        <v>495</v>
      </c>
      <c r="B547" s="8"/>
      <c r="C547" s="75">
        <v>150</v>
      </c>
      <c r="D547" s="75"/>
      <c r="E547" s="75"/>
      <c r="F547" s="75"/>
      <c r="G547" s="85">
        <f t="shared" si="139"/>
        <v>150</v>
      </c>
      <c r="H547" s="6"/>
    </row>
    <row r="548" spans="1:8" ht="31.5" x14ac:dyDescent="0.25">
      <c r="A548" s="37" t="s">
        <v>284</v>
      </c>
      <c r="B548" s="37"/>
      <c r="C548" s="100">
        <v>350</v>
      </c>
      <c r="D548" s="85"/>
      <c r="E548" s="75"/>
      <c r="F548" s="75"/>
      <c r="G548" s="85">
        <f t="shared" si="139"/>
        <v>350</v>
      </c>
      <c r="H548" s="6"/>
    </row>
    <row r="549" spans="1:8" ht="31.5" x14ac:dyDescent="0.25">
      <c r="A549" s="37" t="s">
        <v>493</v>
      </c>
      <c r="B549" s="37"/>
      <c r="C549" s="100">
        <v>9</v>
      </c>
      <c r="D549" s="85"/>
      <c r="E549" s="75"/>
      <c r="F549" s="75"/>
      <c r="G549" s="85">
        <f t="shared" si="139"/>
        <v>9</v>
      </c>
      <c r="H549" s="6"/>
    </row>
    <row r="550" spans="1:8" ht="31.5" x14ac:dyDescent="0.25">
      <c r="A550" s="37" t="s">
        <v>285</v>
      </c>
      <c r="B550" s="37"/>
      <c r="C550" s="100">
        <f>2300+250</f>
        <v>2550</v>
      </c>
      <c r="D550" s="85">
        <v>244</v>
      </c>
      <c r="E550" s="75"/>
      <c r="F550" s="75"/>
      <c r="G550" s="85">
        <f t="shared" si="139"/>
        <v>2794</v>
      </c>
      <c r="H550" s="6"/>
    </row>
    <row r="551" spans="1:8" ht="15.75" x14ac:dyDescent="0.25">
      <c r="A551" s="107" t="s">
        <v>286</v>
      </c>
      <c r="B551" s="55"/>
      <c r="C551" s="100">
        <v>630</v>
      </c>
      <c r="D551" s="85"/>
      <c r="E551" s="75"/>
      <c r="F551" s="75"/>
      <c r="G551" s="85">
        <f t="shared" si="139"/>
        <v>630</v>
      </c>
      <c r="H551" s="6"/>
    </row>
    <row r="552" spans="1:8" ht="31.5" x14ac:dyDescent="0.25">
      <c r="A552" s="107" t="s">
        <v>494</v>
      </c>
      <c r="B552" s="55"/>
      <c r="C552" s="100">
        <v>32</v>
      </c>
      <c r="D552" s="85"/>
      <c r="E552" s="75"/>
      <c r="F552" s="75"/>
      <c r="G552" s="85">
        <f t="shared" si="139"/>
        <v>32</v>
      </c>
      <c r="H552" s="6"/>
    </row>
    <row r="553" spans="1:8" ht="34.5" customHeight="1" x14ac:dyDescent="0.25">
      <c r="A553" s="37" t="s">
        <v>287</v>
      </c>
      <c r="B553" s="37"/>
      <c r="C553" s="100">
        <v>1835</v>
      </c>
      <c r="D553" s="85">
        <v>571</v>
      </c>
      <c r="E553" s="7">
        <v>267</v>
      </c>
      <c r="F553" s="132"/>
      <c r="G553" s="85">
        <f t="shared" si="139"/>
        <v>2673</v>
      </c>
      <c r="H553" s="6"/>
    </row>
    <row r="554" spans="1:8" ht="15.75" x14ac:dyDescent="0.25">
      <c r="A554" s="90" t="s">
        <v>346</v>
      </c>
      <c r="B554" s="55"/>
      <c r="C554" s="108">
        <v>10</v>
      </c>
      <c r="D554" s="13"/>
      <c r="E554" s="75"/>
      <c r="F554" s="75"/>
      <c r="G554" s="85">
        <f t="shared" si="139"/>
        <v>10</v>
      </c>
      <c r="H554" s="6"/>
    </row>
    <row r="555" spans="1:8" ht="31.5" x14ac:dyDescent="0.25">
      <c r="A555" s="37" t="s">
        <v>347</v>
      </c>
      <c r="B555" s="55"/>
      <c r="C555" s="108">
        <v>10</v>
      </c>
      <c r="D555" s="85">
        <v>1500</v>
      </c>
      <c r="E555" s="75"/>
      <c r="F555" s="75"/>
      <c r="G555" s="85">
        <f t="shared" si="139"/>
        <v>1510</v>
      </c>
      <c r="H555" s="6"/>
    </row>
    <row r="556" spans="1:8" ht="31.5" x14ac:dyDescent="0.25">
      <c r="A556" s="9" t="s">
        <v>276</v>
      </c>
      <c r="B556" s="7"/>
      <c r="C556" s="7">
        <v>100</v>
      </c>
      <c r="D556" s="85"/>
      <c r="E556" s="112"/>
      <c r="F556" s="112"/>
      <c r="G556" s="85">
        <f t="shared" si="139"/>
        <v>100</v>
      </c>
      <c r="H556" s="6"/>
    </row>
    <row r="557" spans="1:8" ht="45" x14ac:dyDescent="0.25">
      <c r="A557" s="111" t="s">
        <v>496</v>
      </c>
      <c r="B557" s="110"/>
      <c r="C557" s="7">
        <v>114</v>
      </c>
      <c r="D557" s="85"/>
      <c r="E557" s="112"/>
      <c r="F557" s="112"/>
      <c r="G557" s="85">
        <f t="shared" si="139"/>
        <v>114</v>
      </c>
      <c r="H557" s="6"/>
    </row>
    <row r="558" spans="1:8" ht="15.75" x14ac:dyDescent="0.25">
      <c r="A558" s="5"/>
      <c r="B558" s="5"/>
      <c r="C558" s="43"/>
      <c r="D558" s="44"/>
      <c r="E558" s="43"/>
      <c r="F558" s="43"/>
      <c r="G558" s="86"/>
      <c r="H558" s="4"/>
    </row>
    <row r="559" spans="1:8" ht="15.75" x14ac:dyDescent="0.25">
      <c r="A559" s="5"/>
      <c r="B559" s="43"/>
      <c r="C559" s="43"/>
      <c r="D559" s="86"/>
      <c r="E559" s="43"/>
      <c r="F559" s="43"/>
      <c r="G559" s="86"/>
    </row>
    <row r="560" spans="1:8" ht="15.75" x14ac:dyDescent="0.25">
      <c r="A560" s="5"/>
      <c r="B560" s="5"/>
      <c r="C560" s="43"/>
      <c r="D560" s="86"/>
      <c r="E560" s="43"/>
      <c r="F560" s="43"/>
      <c r="G560" s="86"/>
    </row>
    <row r="561" spans="1:7" ht="15.75" x14ac:dyDescent="0.25">
      <c r="A561" s="5"/>
      <c r="B561" s="5"/>
      <c r="C561" s="43"/>
      <c r="D561" s="44"/>
      <c r="E561" s="43"/>
      <c r="F561" s="43"/>
      <c r="G561" s="86"/>
    </row>
    <row r="562" spans="1:7" ht="15.75" x14ac:dyDescent="0.25">
      <c r="A562" s="5"/>
      <c r="B562" s="5"/>
      <c r="C562" s="43"/>
      <c r="D562" s="44"/>
      <c r="E562" s="43"/>
      <c r="F562" s="43"/>
      <c r="G562" s="86"/>
    </row>
    <row r="563" spans="1:7" ht="15.75" x14ac:dyDescent="0.25">
      <c r="A563" s="5"/>
      <c r="B563" s="5"/>
      <c r="C563" s="43"/>
      <c r="D563" s="44"/>
      <c r="E563" s="43"/>
      <c r="F563" s="43"/>
      <c r="G563" s="86"/>
    </row>
    <row r="564" spans="1:7" ht="15.75" x14ac:dyDescent="0.25">
      <c r="A564" s="5"/>
      <c r="B564" s="5"/>
      <c r="C564" s="43"/>
      <c r="D564" s="44"/>
      <c r="E564" s="43"/>
      <c r="F564" s="43"/>
      <c r="G564" s="86"/>
    </row>
    <row r="565" spans="1:7" ht="15.75" x14ac:dyDescent="0.25">
      <c r="A565" s="5"/>
      <c r="B565" s="5"/>
      <c r="C565" s="43"/>
      <c r="D565" s="44"/>
      <c r="E565" s="43"/>
      <c r="F565" s="43"/>
      <c r="G565" s="86"/>
    </row>
    <row r="566" spans="1:7" ht="15.75" x14ac:dyDescent="0.25">
      <c r="A566" s="5"/>
      <c r="B566" s="5"/>
      <c r="C566" s="43"/>
      <c r="D566" s="44"/>
      <c r="E566" s="43"/>
      <c r="F566" s="43"/>
      <c r="G566" s="86"/>
    </row>
    <row r="567" spans="1:7" ht="15.75" x14ac:dyDescent="0.25">
      <c r="A567" s="5"/>
      <c r="B567" s="5"/>
      <c r="C567" s="43"/>
      <c r="D567" s="44"/>
      <c r="E567" s="43"/>
      <c r="F567" s="43"/>
      <c r="G567" s="86"/>
    </row>
    <row r="568" spans="1:7" ht="15.75" x14ac:dyDescent="0.25">
      <c r="A568" s="5"/>
      <c r="B568" s="5"/>
      <c r="C568" s="43"/>
      <c r="D568" s="44"/>
      <c r="E568" s="43"/>
      <c r="F568" s="43"/>
      <c r="G568" s="86"/>
    </row>
    <row r="569" spans="1:7" ht="15.75" x14ac:dyDescent="0.25">
      <c r="A569" s="5"/>
      <c r="B569" s="5"/>
      <c r="C569" s="43"/>
      <c r="D569" s="44"/>
      <c r="E569" s="43"/>
      <c r="F569" s="43"/>
      <c r="G569" s="86"/>
    </row>
    <row r="570" spans="1:7" ht="15.75" x14ac:dyDescent="0.25">
      <c r="A570" s="5"/>
      <c r="B570" s="5"/>
      <c r="C570" s="43"/>
      <c r="D570" s="44"/>
      <c r="E570" s="43"/>
      <c r="F570" s="43"/>
      <c r="G570" s="86"/>
    </row>
    <row r="571" spans="1:7" ht="15.75" x14ac:dyDescent="0.25">
      <c r="A571" s="5"/>
      <c r="B571" s="5"/>
      <c r="C571" s="43"/>
      <c r="D571" s="44"/>
      <c r="E571" s="43"/>
      <c r="F571" s="43"/>
      <c r="G571" s="86"/>
    </row>
    <row r="572" spans="1:7" ht="15.75" x14ac:dyDescent="0.25">
      <c r="A572" s="5"/>
      <c r="B572" s="5"/>
      <c r="C572" s="43"/>
      <c r="D572" s="44"/>
      <c r="E572" s="43"/>
      <c r="F572" s="43"/>
      <c r="G572" s="86"/>
    </row>
    <row r="573" spans="1:7" ht="15.75" x14ac:dyDescent="0.25">
      <c r="A573" s="5"/>
      <c r="B573" s="5"/>
      <c r="C573" s="43"/>
      <c r="D573" s="44"/>
      <c r="E573" s="43"/>
      <c r="F573" s="43"/>
      <c r="G573" s="86"/>
    </row>
    <row r="574" spans="1:7" ht="15.75" x14ac:dyDescent="0.25">
      <c r="A574" s="5"/>
      <c r="B574" s="5"/>
      <c r="C574" s="43"/>
      <c r="D574" s="44"/>
      <c r="E574" s="43"/>
      <c r="F574" s="43"/>
      <c r="G574" s="86"/>
    </row>
    <row r="575" spans="1:7" ht="15.75" x14ac:dyDescent="0.25">
      <c r="A575" s="5"/>
      <c r="B575" s="5"/>
      <c r="C575" s="43"/>
      <c r="D575" s="44"/>
      <c r="E575" s="43"/>
      <c r="F575" s="43"/>
      <c r="G575" s="86"/>
    </row>
    <row r="576" spans="1:7" ht="15.75" x14ac:dyDescent="0.25">
      <c r="A576" s="5"/>
      <c r="B576" s="5"/>
      <c r="C576" s="43"/>
      <c r="D576" s="44"/>
      <c r="E576" s="43"/>
      <c r="F576" s="43"/>
      <c r="G576" s="86"/>
    </row>
    <row r="577" spans="1:7" ht="15.75" x14ac:dyDescent="0.25">
      <c r="A577" s="5"/>
      <c r="B577" s="5"/>
      <c r="C577" s="43"/>
      <c r="D577" s="44"/>
      <c r="E577" s="43"/>
      <c r="F577" s="43"/>
      <c r="G577" s="86"/>
    </row>
    <row r="578" spans="1:7" ht="15.75" x14ac:dyDescent="0.25">
      <c r="A578" s="5"/>
      <c r="B578" s="5"/>
      <c r="C578" s="43"/>
      <c r="D578" s="44"/>
      <c r="E578" s="43"/>
      <c r="F578" s="43"/>
      <c r="G578" s="86"/>
    </row>
    <row r="579" spans="1:7" ht="15.75" x14ac:dyDescent="0.25">
      <c r="A579" s="5"/>
      <c r="B579" s="5"/>
      <c r="C579" s="43"/>
      <c r="D579" s="44"/>
      <c r="E579" s="43"/>
      <c r="F579" s="43"/>
      <c r="G579" s="86"/>
    </row>
    <row r="580" spans="1:7" ht="15.75" x14ac:dyDescent="0.25">
      <c r="A580" s="5"/>
      <c r="B580" s="5"/>
      <c r="C580" s="43"/>
      <c r="D580" s="44"/>
      <c r="E580" s="43"/>
      <c r="F580" s="43"/>
      <c r="G580" s="86"/>
    </row>
    <row r="581" spans="1:7" ht="15.75" x14ac:dyDescent="0.25">
      <c r="A581" s="5"/>
      <c r="B581" s="5"/>
      <c r="C581" s="43"/>
      <c r="D581" s="44"/>
      <c r="E581" s="43"/>
      <c r="F581" s="43"/>
      <c r="G581" s="86"/>
    </row>
    <row r="582" spans="1:7" ht="15.75" x14ac:dyDescent="0.25">
      <c r="A582" s="5"/>
      <c r="B582" s="5"/>
      <c r="C582" s="43"/>
      <c r="D582" s="44"/>
      <c r="E582" s="43"/>
      <c r="F582" s="43"/>
      <c r="G582" s="86"/>
    </row>
    <row r="583" spans="1:7" ht="15.75" x14ac:dyDescent="0.25">
      <c r="A583" s="5"/>
      <c r="B583" s="5"/>
      <c r="C583" s="43"/>
      <c r="D583" s="44"/>
      <c r="E583" s="43"/>
      <c r="F583" s="43"/>
      <c r="G583" s="86"/>
    </row>
    <row r="584" spans="1:7" ht="15.75" x14ac:dyDescent="0.25">
      <c r="A584" s="5"/>
      <c r="B584" s="5"/>
      <c r="C584" s="43"/>
      <c r="D584" s="44"/>
      <c r="E584" s="43"/>
      <c r="F584" s="43"/>
      <c r="G584" s="86"/>
    </row>
    <row r="585" spans="1:7" ht="15.75" x14ac:dyDescent="0.25">
      <c r="A585" s="5"/>
      <c r="B585" s="5"/>
      <c r="C585" s="43"/>
      <c r="D585" s="44"/>
      <c r="E585" s="43"/>
      <c r="F585" s="43"/>
      <c r="G585" s="86"/>
    </row>
    <row r="586" spans="1:7" ht="15.75" x14ac:dyDescent="0.25">
      <c r="A586" s="5"/>
      <c r="B586" s="5"/>
      <c r="C586" s="43"/>
      <c r="D586" s="44"/>
      <c r="E586" s="43"/>
      <c r="F586" s="43"/>
      <c r="G586" s="86"/>
    </row>
    <row r="587" spans="1:7" ht="15.75" x14ac:dyDescent="0.25">
      <c r="A587" s="5"/>
      <c r="B587" s="5"/>
      <c r="C587" s="43"/>
      <c r="D587" s="44"/>
      <c r="E587" s="43"/>
      <c r="F587" s="43"/>
      <c r="G587" s="86"/>
    </row>
    <row r="588" spans="1:7" ht="15.75" x14ac:dyDescent="0.25">
      <c r="A588" s="5"/>
      <c r="B588" s="5"/>
      <c r="C588" s="43"/>
      <c r="D588" s="44"/>
      <c r="E588" s="43"/>
      <c r="F588" s="43"/>
      <c r="G588" s="86"/>
    </row>
    <row r="589" spans="1:7" ht="15.75" x14ac:dyDescent="0.25">
      <c r="A589" s="5"/>
      <c r="B589" s="5"/>
      <c r="C589" s="43"/>
      <c r="D589" s="44"/>
      <c r="E589" s="43"/>
      <c r="F589" s="43"/>
      <c r="G589" s="86"/>
    </row>
    <row r="590" spans="1:7" ht="15.75" x14ac:dyDescent="0.25">
      <c r="A590" s="5"/>
      <c r="B590" s="5"/>
      <c r="C590" s="43"/>
      <c r="D590" s="44"/>
      <c r="E590" s="43"/>
      <c r="F590" s="43"/>
      <c r="G590" s="86"/>
    </row>
    <row r="591" spans="1:7" ht="15.75" x14ac:dyDescent="0.25">
      <c r="A591" s="5"/>
      <c r="B591" s="5"/>
      <c r="C591" s="43"/>
      <c r="D591" s="44"/>
      <c r="E591" s="43"/>
      <c r="F591" s="43"/>
      <c r="G591" s="86"/>
    </row>
    <row r="592" spans="1:7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2"/>
      <c r="B630" s="2"/>
      <c r="C630" s="43"/>
      <c r="D630" s="44"/>
      <c r="E630" s="43"/>
      <c r="F630" s="43"/>
      <c r="G630" s="86"/>
    </row>
    <row r="631" spans="1:7" ht="15.75" x14ac:dyDescent="0.25">
      <c r="A631" s="2"/>
      <c r="B631" s="2"/>
      <c r="C631" s="43"/>
      <c r="D631" s="44"/>
      <c r="E631" s="43"/>
      <c r="F631" s="43"/>
      <c r="G631" s="86"/>
    </row>
    <row r="632" spans="1:7" ht="15.75" x14ac:dyDescent="0.25">
      <c r="A632" s="2"/>
      <c r="B632" s="2"/>
      <c r="C632" s="43"/>
      <c r="D632" s="44"/>
      <c r="E632" s="43"/>
      <c r="F632" s="43"/>
      <c r="G632" s="86"/>
    </row>
    <row r="633" spans="1:7" ht="15.75" x14ac:dyDescent="0.25">
      <c r="A633" s="2"/>
      <c r="B633" s="2"/>
      <c r="C633" s="43"/>
      <c r="D633" s="44"/>
      <c r="E633" s="43"/>
      <c r="F633" s="43"/>
      <c r="G633" s="86"/>
    </row>
    <row r="634" spans="1:7" ht="15.75" x14ac:dyDescent="0.25">
      <c r="C634" s="43"/>
      <c r="D634" s="44"/>
      <c r="E634" s="43"/>
      <c r="F634" s="43"/>
      <c r="G634" s="86"/>
    </row>
    <row r="635" spans="1:7" ht="15.75" x14ac:dyDescent="0.25">
      <c r="C635" s="43"/>
      <c r="D635" s="44"/>
      <c r="E635" s="43"/>
      <c r="F635" s="43"/>
      <c r="G635" s="86"/>
    </row>
    <row r="636" spans="1:7" ht="15.75" x14ac:dyDescent="0.25">
      <c r="C636" s="43"/>
      <c r="D636" s="44"/>
      <c r="E636" s="43"/>
      <c r="F636" s="43"/>
      <c r="G636" s="86"/>
    </row>
    <row r="637" spans="1:7" ht="15.75" x14ac:dyDescent="0.25">
      <c r="C637" s="43"/>
      <c r="D637" s="44"/>
      <c r="E637" s="43"/>
      <c r="F637" s="43"/>
      <c r="G637" s="86"/>
    </row>
    <row r="638" spans="1:7" ht="15.75" x14ac:dyDescent="0.25">
      <c r="C638" s="43"/>
      <c r="D638" s="44"/>
      <c r="E638" s="43"/>
      <c r="F638" s="43"/>
      <c r="G638" s="86"/>
    </row>
    <row r="639" spans="1:7" ht="15.75" x14ac:dyDescent="0.25">
      <c r="C639" s="43"/>
      <c r="D639" s="44"/>
      <c r="E639" s="43"/>
      <c r="F639" s="43"/>
      <c r="G639" s="86"/>
    </row>
    <row r="640" spans="1:7" ht="15.75" x14ac:dyDescent="0.25">
      <c r="D640" s="44"/>
      <c r="G640" s="86"/>
    </row>
    <row r="641" spans="1:4" ht="15.75" x14ac:dyDescent="0.25">
      <c r="D641" s="44"/>
    </row>
    <row r="644" spans="1:4" x14ac:dyDescent="0.2">
      <c r="A644" s="2"/>
      <c r="B644" s="2"/>
    </row>
    <row r="645" spans="1:4" x14ac:dyDescent="0.2">
      <c r="A645" s="2"/>
      <c r="B645" s="2"/>
    </row>
    <row r="646" spans="1:4" x14ac:dyDescent="0.2">
      <c r="A646" s="2"/>
      <c r="B646" s="2"/>
    </row>
    <row r="647" spans="1:4" x14ac:dyDescent="0.2">
      <c r="A647" s="2"/>
      <c r="B647" s="2"/>
    </row>
    <row r="648" spans="1:4" x14ac:dyDescent="0.2">
      <c r="A648" s="2"/>
      <c r="B648" s="2"/>
    </row>
    <row r="649" spans="1:4" x14ac:dyDescent="0.2">
      <c r="A649" s="2"/>
      <c r="B649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2025-06-02T06:50:57Z</cp:lastPrinted>
  <dcterms:created xsi:type="dcterms:W3CDTF">2004-07-06T08:10:59Z</dcterms:created>
  <dcterms:modified xsi:type="dcterms:W3CDTF">2025-06-02T06:51:18Z</dcterms:modified>
</cp:coreProperties>
</file>