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14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40" l="1"/>
  <c r="D45" i="140" l="1"/>
  <c r="E45" i="140"/>
  <c r="F45" i="140"/>
  <c r="D50" i="140"/>
  <c r="E50" i="140"/>
  <c r="F50" i="140"/>
  <c r="D72" i="140" l="1"/>
  <c r="F72" i="140"/>
  <c r="D73" i="140"/>
  <c r="E73" i="140"/>
  <c r="F73" i="140"/>
  <c r="D105" i="140" l="1"/>
  <c r="E105" i="140"/>
  <c r="F105" i="140"/>
  <c r="D144" i="140"/>
  <c r="E144" i="140"/>
  <c r="F144" i="140"/>
  <c r="D44" i="140"/>
  <c r="E44" i="140"/>
  <c r="F44" i="140"/>
  <c r="G42" i="140" l="1"/>
  <c r="D501" i="140"/>
  <c r="D502" i="140"/>
  <c r="C501" i="140"/>
  <c r="D466" i="140"/>
  <c r="E466" i="140"/>
  <c r="F466" i="140"/>
  <c r="C466" i="140"/>
  <c r="D200" i="140"/>
  <c r="E200" i="140"/>
  <c r="F200" i="140"/>
  <c r="C200" i="140"/>
  <c r="D341" i="140" l="1"/>
  <c r="E341" i="140"/>
  <c r="F341" i="140"/>
  <c r="C341" i="140"/>
  <c r="D340" i="140"/>
  <c r="E340" i="140"/>
  <c r="F340" i="140"/>
  <c r="C340" i="140"/>
  <c r="D481" i="140" l="1"/>
  <c r="E481" i="140"/>
  <c r="F481" i="140"/>
  <c r="C481" i="140"/>
  <c r="D315" i="140" l="1"/>
  <c r="E315" i="140"/>
  <c r="E291" i="140" s="1"/>
  <c r="E288" i="140" s="1"/>
  <c r="F315" i="140"/>
  <c r="G500" i="140" l="1"/>
  <c r="G341" i="140" s="1"/>
  <c r="G499" i="140"/>
  <c r="G22" i="140" l="1"/>
  <c r="D256" i="140"/>
  <c r="E256" i="140"/>
  <c r="F256" i="140"/>
  <c r="G25" i="140"/>
  <c r="D38" i="140"/>
  <c r="E38" i="140"/>
  <c r="F38" i="140"/>
  <c r="C38" i="140"/>
  <c r="G31" i="140" l="1"/>
  <c r="C239" i="140"/>
  <c r="C215" i="140"/>
  <c r="G238" i="140"/>
  <c r="E604" i="140"/>
  <c r="G603" i="140"/>
  <c r="E215" i="140"/>
  <c r="E201" i="140" s="1"/>
  <c r="D342" i="140" l="1"/>
  <c r="E342" i="140"/>
  <c r="F342" i="140"/>
  <c r="E343" i="140" l="1"/>
  <c r="D277" i="140" l="1"/>
  <c r="E277" i="140"/>
  <c r="F277" i="140"/>
  <c r="C277" i="140"/>
  <c r="C204" i="140" s="1"/>
  <c r="D239" i="140"/>
  <c r="D204" i="140" s="1"/>
  <c r="E239" i="140"/>
  <c r="E204" i="140" s="1"/>
  <c r="F239" i="140"/>
  <c r="F204" i="140" s="1"/>
  <c r="D184" i="140" l="1"/>
  <c r="E184" i="140"/>
  <c r="F184" i="140"/>
  <c r="D403" i="140" l="1"/>
  <c r="E403" i="140"/>
  <c r="F403" i="140"/>
  <c r="C403" i="140"/>
  <c r="G34" i="140" l="1"/>
  <c r="G28" i="140"/>
  <c r="G29" i="140"/>
  <c r="D215" i="140"/>
  <c r="D201" i="140" s="1"/>
  <c r="F215" i="140"/>
  <c r="F201" i="140" s="1"/>
  <c r="G224" i="140"/>
  <c r="D348" i="140" l="1"/>
  <c r="E348" i="140"/>
  <c r="F348" i="140"/>
  <c r="C348" i="140"/>
  <c r="G363" i="140"/>
  <c r="G237" i="140"/>
  <c r="G380" i="140"/>
  <c r="G359" i="140"/>
  <c r="D537" i="140"/>
  <c r="D504" i="140" s="1"/>
  <c r="E537" i="140"/>
  <c r="E504" i="140" s="1"/>
  <c r="F537" i="140"/>
  <c r="F504" i="140" s="1"/>
  <c r="C537" i="140"/>
  <c r="C504" i="140" s="1"/>
  <c r="D569" i="140"/>
  <c r="E569" i="140"/>
  <c r="E568" i="140" s="1"/>
  <c r="F569" i="140"/>
  <c r="C569" i="140"/>
  <c r="G591" i="140"/>
  <c r="G228" i="140" l="1"/>
  <c r="D385" i="140" l="1"/>
  <c r="D344" i="140" s="1"/>
  <c r="E385" i="140"/>
  <c r="E344" i="140" s="1"/>
  <c r="F385" i="140"/>
  <c r="F344" i="140" s="1"/>
  <c r="D178" i="140" l="1"/>
  <c r="E178" i="140"/>
  <c r="E72" i="140" s="1"/>
  <c r="F178" i="140"/>
  <c r="G27" i="140"/>
  <c r="D449" i="140" l="1"/>
  <c r="E449" i="140"/>
  <c r="F449" i="140"/>
  <c r="D549" i="140"/>
  <c r="E549" i="140"/>
  <c r="E547" i="140" s="1"/>
  <c r="F549" i="140"/>
  <c r="G599" i="140"/>
  <c r="G381" i="140" l="1"/>
  <c r="G340" i="140" s="1"/>
  <c r="D525" i="140" l="1"/>
  <c r="E525" i="140"/>
  <c r="E524" i="140" s="1"/>
  <c r="F525" i="140"/>
  <c r="D513" i="140" l="1"/>
  <c r="E513" i="140"/>
  <c r="E502" i="140" s="1"/>
  <c r="E501" i="140" s="1"/>
  <c r="F513" i="140"/>
  <c r="F502" i="140" s="1"/>
  <c r="F501" i="140" s="1"/>
  <c r="F512" i="140" l="1"/>
  <c r="D512" i="140"/>
  <c r="E512" i="140"/>
  <c r="D506" i="140"/>
  <c r="E506" i="140"/>
  <c r="F506" i="140"/>
  <c r="D82" i="140" l="1"/>
  <c r="E82" i="140"/>
  <c r="F82" i="140"/>
  <c r="D90" i="140" l="1"/>
  <c r="E90" i="140"/>
  <c r="F90" i="140"/>
  <c r="D491" i="140" l="1"/>
  <c r="E491" i="140"/>
  <c r="E339" i="140" s="1"/>
  <c r="F491" i="140"/>
  <c r="C491" i="140"/>
  <c r="D493" i="140"/>
  <c r="D345" i="140" s="1"/>
  <c r="E493" i="140"/>
  <c r="E345" i="140" s="1"/>
  <c r="F493" i="140"/>
  <c r="F345" i="140" s="1"/>
  <c r="D118" i="140" l="1"/>
  <c r="E118" i="140"/>
  <c r="F118" i="140"/>
  <c r="D97" i="140"/>
  <c r="E97" i="140"/>
  <c r="F97" i="140"/>
  <c r="D113" i="140"/>
  <c r="E113" i="140"/>
  <c r="F113" i="140"/>
  <c r="D93" i="140"/>
  <c r="E93" i="140"/>
  <c r="F93" i="140"/>
  <c r="D109" i="140"/>
  <c r="E109" i="140"/>
  <c r="F109" i="140"/>
  <c r="D152" i="140"/>
  <c r="E152" i="140"/>
  <c r="F152" i="140"/>
  <c r="D86" i="140"/>
  <c r="E86" i="140"/>
  <c r="F86" i="140"/>
  <c r="D148" i="140"/>
  <c r="E148" i="140"/>
  <c r="F148" i="140"/>
  <c r="D130" i="140"/>
  <c r="E130" i="140"/>
  <c r="F130" i="140"/>
  <c r="D122" i="140"/>
  <c r="E122" i="140"/>
  <c r="F122" i="140"/>
  <c r="D126" i="140" l="1"/>
  <c r="E126" i="140"/>
  <c r="F126" i="140"/>
  <c r="D74" i="140" l="1"/>
  <c r="E74" i="140"/>
  <c r="F74" i="140"/>
  <c r="D78" i="140"/>
  <c r="E78" i="140"/>
  <c r="F78" i="140"/>
  <c r="C78" i="140"/>
  <c r="G81" i="140"/>
  <c r="D101" i="140" l="1"/>
  <c r="E101" i="140"/>
  <c r="F101" i="140"/>
  <c r="D203" i="140" l="1"/>
  <c r="E203" i="140"/>
  <c r="D165" i="140" l="1"/>
  <c r="E165" i="140"/>
  <c r="F165" i="140"/>
  <c r="D54" i="140" l="1"/>
  <c r="E54" i="140"/>
  <c r="F54" i="140"/>
  <c r="D202" i="140" l="1"/>
  <c r="E202" i="140"/>
  <c r="F202" i="140"/>
  <c r="G35" i="140"/>
  <c r="D168" i="140" l="1"/>
  <c r="D71" i="140" s="1"/>
  <c r="E168" i="140"/>
  <c r="E71" i="140" s="1"/>
  <c r="F168" i="140"/>
  <c r="F71" i="140" s="1"/>
  <c r="D68" i="140" l="1"/>
  <c r="E68" i="140"/>
  <c r="F68" i="140"/>
  <c r="D8" i="140"/>
  <c r="D7" i="140" s="1"/>
  <c r="E8" i="140"/>
  <c r="E7" i="140" s="1"/>
  <c r="F8" i="140"/>
  <c r="F7" i="140" s="1"/>
  <c r="G559" i="140" l="1"/>
  <c r="D465" i="140" l="1"/>
  <c r="F465" i="140"/>
  <c r="E465" i="140" l="1"/>
  <c r="D70" i="140"/>
  <c r="E70" i="140"/>
  <c r="F70" i="140"/>
  <c r="D69" i="140"/>
  <c r="E69" i="140"/>
  <c r="F69" i="140"/>
  <c r="G221" i="140"/>
  <c r="D490" i="140"/>
  <c r="E490" i="140"/>
  <c r="F490" i="140"/>
  <c r="D135" i="140"/>
  <c r="E135" i="140"/>
  <c r="F135" i="140"/>
  <c r="E67" i="140" l="1"/>
  <c r="F214" i="140"/>
  <c r="E214" i="140"/>
  <c r="D346" i="140"/>
  <c r="E338" i="140"/>
  <c r="F346" i="140"/>
  <c r="E347" i="140"/>
  <c r="F347" i="140"/>
  <c r="G39" i="140"/>
  <c r="G40" i="140"/>
  <c r="G41" i="140"/>
  <c r="G43" i="140"/>
  <c r="G47" i="140"/>
  <c r="G48" i="140"/>
  <c r="G49" i="140"/>
  <c r="G51" i="140"/>
  <c r="G52" i="140"/>
  <c r="G53" i="140"/>
  <c r="G55" i="140"/>
  <c r="G54" i="140" s="1"/>
  <c r="G61" i="140"/>
  <c r="G62" i="140"/>
  <c r="G63" i="140"/>
  <c r="G65" i="140"/>
  <c r="G66" i="140"/>
  <c r="G76" i="140"/>
  <c r="G77" i="140"/>
  <c r="G79" i="140"/>
  <c r="G80" i="140"/>
  <c r="G83" i="140"/>
  <c r="G84" i="140"/>
  <c r="G85" i="140"/>
  <c r="G87" i="140"/>
  <c r="G88" i="140"/>
  <c r="G89" i="140"/>
  <c r="G91" i="140"/>
  <c r="G92" i="140"/>
  <c r="G94" i="140"/>
  <c r="G95" i="140"/>
  <c r="G96" i="140"/>
  <c r="G98" i="140"/>
  <c r="G99" i="140"/>
  <c r="G100" i="140"/>
  <c r="G102" i="140"/>
  <c r="G103" i="140"/>
  <c r="G104" i="140"/>
  <c r="G106" i="140"/>
  <c r="G107" i="140"/>
  <c r="G108" i="140"/>
  <c r="G110" i="140"/>
  <c r="G111" i="140"/>
  <c r="G112" i="140"/>
  <c r="G114" i="140"/>
  <c r="G115" i="140"/>
  <c r="G116" i="140"/>
  <c r="G117" i="140"/>
  <c r="G119" i="140"/>
  <c r="G120" i="140"/>
  <c r="G121" i="140"/>
  <c r="G123" i="140"/>
  <c r="G124" i="140"/>
  <c r="G125" i="140"/>
  <c r="G127" i="140"/>
  <c r="G128" i="140"/>
  <c r="G129" i="140"/>
  <c r="G131" i="140"/>
  <c r="G132" i="140"/>
  <c r="G133" i="140"/>
  <c r="G134" i="140"/>
  <c r="G136" i="140"/>
  <c r="G137" i="140"/>
  <c r="G138" i="140"/>
  <c r="G139" i="140"/>
  <c r="G141" i="140"/>
  <c r="G142" i="140"/>
  <c r="G143" i="140"/>
  <c r="G145" i="140"/>
  <c r="G144" i="140" s="1"/>
  <c r="G146" i="140"/>
  <c r="G147" i="140"/>
  <c r="G149" i="140"/>
  <c r="G150" i="140"/>
  <c r="G151" i="140"/>
  <c r="G153" i="140"/>
  <c r="G154" i="140"/>
  <c r="G155" i="140"/>
  <c r="G160" i="140"/>
  <c r="G161" i="140"/>
  <c r="G163" i="140"/>
  <c r="G164" i="140"/>
  <c r="G166" i="140"/>
  <c r="G167" i="140"/>
  <c r="G169" i="140"/>
  <c r="G170" i="140"/>
  <c r="G171" i="140"/>
  <c r="G172" i="140"/>
  <c r="G173" i="140"/>
  <c r="G174" i="140"/>
  <c r="G175" i="140"/>
  <c r="G176" i="140"/>
  <c r="G177" i="140"/>
  <c r="G179" i="140"/>
  <c r="G180" i="140"/>
  <c r="G182" i="140"/>
  <c r="G183" i="140"/>
  <c r="G185" i="140"/>
  <c r="G186" i="140"/>
  <c r="G187" i="140"/>
  <c r="G188" i="140"/>
  <c r="G189" i="140"/>
  <c r="G190" i="140"/>
  <c r="G191" i="140"/>
  <c r="G195" i="140"/>
  <c r="G197" i="140"/>
  <c r="G198" i="140"/>
  <c r="G207" i="140"/>
  <c r="G208" i="140"/>
  <c r="G210" i="140"/>
  <c r="G200" i="140" s="1"/>
  <c r="G211" i="140"/>
  <c r="G212" i="140"/>
  <c r="G202" i="140" s="1"/>
  <c r="G213" i="140"/>
  <c r="G216" i="140"/>
  <c r="G217" i="140"/>
  <c r="G218" i="140"/>
  <c r="G219" i="140"/>
  <c r="G220" i="140"/>
  <c r="G222" i="140"/>
  <c r="G223" i="140"/>
  <c r="G225" i="140"/>
  <c r="G226" i="140"/>
  <c r="G227" i="140"/>
  <c r="G231" i="140"/>
  <c r="G232" i="140"/>
  <c r="G234" i="140"/>
  <c r="G235" i="140"/>
  <c r="G236" i="140"/>
  <c r="G240" i="140"/>
  <c r="G241" i="140"/>
  <c r="G242" i="140"/>
  <c r="G243" i="140"/>
  <c r="G244" i="140"/>
  <c r="G245" i="140"/>
  <c r="G246" i="140"/>
  <c r="G248" i="140"/>
  <c r="G249" i="140"/>
  <c r="G250" i="140"/>
  <c r="G251" i="140"/>
  <c r="G253" i="140"/>
  <c r="G254" i="140"/>
  <c r="G255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0" i="140"/>
  <c r="G271" i="140"/>
  <c r="G272" i="140"/>
  <c r="G273" i="140"/>
  <c r="G274" i="140"/>
  <c r="G275" i="140"/>
  <c r="G276" i="140"/>
  <c r="G278" i="140"/>
  <c r="G279" i="140"/>
  <c r="G280" i="140"/>
  <c r="G281" i="140"/>
  <c r="G282" i="140"/>
  <c r="G283" i="140"/>
  <c r="G284" i="140"/>
  <c r="G286" i="140"/>
  <c r="G295" i="140"/>
  <c r="G296" i="140"/>
  <c r="G297" i="140"/>
  <c r="G299" i="140"/>
  <c r="G305" i="140"/>
  <c r="G306" i="140"/>
  <c r="G307" i="140"/>
  <c r="G308" i="140"/>
  <c r="G310" i="140"/>
  <c r="G311" i="140"/>
  <c r="G313" i="140"/>
  <c r="G314" i="140"/>
  <c r="G316" i="140"/>
  <c r="G317" i="140"/>
  <c r="G318" i="140"/>
  <c r="G320" i="140"/>
  <c r="G321" i="140"/>
  <c r="G322" i="140"/>
  <c r="G328" i="140"/>
  <c r="G329" i="140"/>
  <c r="G330" i="140"/>
  <c r="G332" i="140"/>
  <c r="G333" i="140"/>
  <c r="G335" i="140"/>
  <c r="G336" i="140"/>
  <c r="G337" i="140"/>
  <c r="G349" i="140"/>
  <c r="G350" i="140"/>
  <c r="G351" i="140"/>
  <c r="G352" i="140"/>
  <c r="G353" i="140"/>
  <c r="G354" i="140"/>
  <c r="G355" i="140"/>
  <c r="G356" i="140"/>
  <c r="G358" i="140"/>
  <c r="G360" i="140"/>
  <c r="G361" i="140"/>
  <c r="G362" i="140"/>
  <c r="G368" i="140"/>
  <c r="G369" i="140"/>
  <c r="G370" i="140"/>
  <c r="G371" i="140"/>
  <c r="G372" i="140"/>
  <c r="G373" i="140"/>
  <c r="G374" i="140"/>
  <c r="G375" i="140"/>
  <c r="G376" i="140"/>
  <c r="G377" i="140"/>
  <c r="G378" i="140"/>
  <c r="G379" i="140"/>
  <c r="G384" i="140"/>
  <c r="G386" i="140"/>
  <c r="G387" i="140"/>
  <c r="G388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10" i="140"/>
  <c r="G411" i="140"/>
  <c r="G412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28" i="140"/>
  <c r="G429" i="140"/>
  <c r="G430" i="140"/>
  <c r="G431" i="140"/>
  <c r="G432" i="140"/>
  <c r="G433" i="140"/>
  <c r="G434" i="140"/>
  <c r="G435" i="140"/>
  <c r="G436" i="140"/>
  <c r="G437" i="140"/>
  <c r="G438" i="140"/>
  <c r="G439" i="140"/>
  <c r="G441" i="140"/>
  <c r="G442" i="140"/>
  <c r="G443" i="140"/>
  <c r="G444" i="140"/>
  <c r="G445" i="140"/>
  <c r="G446" i="140"/>
  <c r="G447" i="140"/>
  <c r="G448" i="140"/>
  <c r="G450" i="140"/>
  <c r="G451" i="140"/>
  <c r="G452" i="140"/>
  <c r="G342" i="140" s="1"/>
  <c r="G453" i="140"/>
  <c r="G456" i="140"/>
  <c r="G457" i="140"/>
  <c r="G458" i="140"/>
  <c r="G459" i="140"/>
  <c r="G461" i="140"/>
  <c r="G462" i="140"/>
  <c r="G463" i="140"/>
  <c r="G464" i="140"/>
  <c r="G346" i="140" s="1"/>
  <c r="G467" i="140"/>
  <c r="G468" i="140"/>
  <c r="G470" i="140"/>
  <c r="G471" i="140"/>
  <c r="G472" i="140"/>
  <c r="G473" i="140"/>
  <c r="G474" i="140"/>
  <c r="G475" i="140"/>
  <c r="G476" i="140"/>
  <c r="G477" i="140"/>
  <c r="G478" i="140"/>
  <c r="G479" i="140"/>
  <c r="G480" i="140"/>
  <c r="G484" i="140"/>
  <c r="G485" i="140"/>
  <c r="G486" i="140"/>
  <c r="G487" i="140"/>
  <c r="G488" i="140"/>
  <c r="G489" i="140"/>
  <c r="G492" i="140"/>
  <c r="G491" i="140" s="1"/>
  <c r="G494" i="140"/>
  <c r="G495" i="140"/>
  <c r="G497" i="140"/>
  <c r="G498" i="140"/>
  <c r="G507" i="140"/>
  <c r="G506" i="140" s="1"/>
  <c r="G508" i="140"/>
  <c r="G510" i="140"/>
  <c r="G511" i="140"/>
  <c r="G514" i="140"/>
  <c r="G515" i="140"/>
  <c r="G516" i="140"/>
  <c r="G517" i="140"/>
  <c r="G518" i="140"/>
  <c r="G519" i="140"/>
  <c r="G520" i="140"/>
  <c r="G521" i="140"/>
  <c r="G523" i="140"/>
  <c r="G526" i="140"/>
  <c r="G527" i="140"/>
  <c r="G528" i="140"/>
  <c r="G529" i="140"/>
  <c r="G530" i="140"/>
  <c r="G531" i="140"/>
  <c r="G532" i="140"/>
  <c r="G533" i="140"/>
  <c r="G534" i="140"/>
  <c r="G535" i="140"/>
  <c r="G536" i="140"/>
  <c r="G540" i="140"/>
  <c r="G541" i="140"/>
  <c r="G542" i="140"/>
  <c r="G543" i="140"/>
  <c r="G544" i="140"/>
  <c r="G545" i="140"/>
  <c r="G546" i="140"/>
  <c r="G552" i="140"/>
  <c r="G553" i="140"/>
  <c r="G554" i="140"/>
  <c r="G555" i="140"/>
  <c r="G556" i="140"/>
  <c r="G557" i="140"/>
  <c r="G561" i="140"/>
  <c r="G563" i="140"/>
  <c r="G564" i="140"/>
  <c r="G565" i="140"/>
  <c r="G566" i="140"/>
  <c r="G567" i="140"/>
  <c r="G570" i="140"/>
  <c r="G571" i="140"/>
  <c r="G572" i="140"/>
  <c r="G573" i="140"/>
  <c r="G574" i="140"/>
  <c r="G575" i="140"/>
  <c r="G576" i="140"/>
  <c r="G577" i="140"/>
  <c r="G578" i="140"/>
  <c r="G579" i="140"/>
  <c r="G580" i="140"/>
  <c r="G581" i="140"/>
  <c r="G582" i="140"/>
  <c r="G583" i="140"/>
  <c r="G584" i="140"/>
  <c r="G585" i="140"/>
  <c r="G586" i="140"/>
  <c r="G587" i="140"/>
  <c r="G588" i="140"/>
  <c r="G589" i="140"/>
  <c r="G590" i="140"/>
  <c r="G592" i="140"/>
  <c r="G593" i="140"/>
  <c r="G594" i="140"/>
  <c r="G595" i="140"/>
  <c r="G596" i="140"/>
  <c r="G597" i="140"/>
  <c r="G598" i="140"/>
  <c r="G605" i="140"/>
  <c r="G606" i="140"/>
  <c r="G607" i="140"/>
  <c r="G608" i="140"/>
  <c r="G609" i="140"/>
  <c r="G610" i="140"/>
  <c r="G611" i="140"/>
  <c r="G612" i="140"/>
  <c r="G613" i="140"/>
  <c r="G614" i="140"/>
  <c r="G45" i="140" l="1"/>
  <c r="G50" i="140"/>
  <c r="G105" i="140"/>
  <c r="G466" i="140"/>
  <c r="G465" i="140" s="1"/>
  <c r="G481" i="140"/>
  <c r="G315" i="140"/>
  <c r="G38" i="140"/>
  <c r="G256" i="140"/>
  <c r="G215" i="140"/>
  <c r="G277" i="140"/>
  <c r="G184" i="140"/>
  <c r="G239" i="140"/>
  <c r="G403" i="140"/>
  <c r="E199" i="140"/>
  <c r="E37" i="140" s="1"/>
  <c r="G348" i="140"/>
  <c r="G569" i="140"/>
  <c r="G537" i="140"/>
  <c r="G504" i="140" s="1"/>
  <c r="G178" i="140"/>
  <c r="G72" i="140" s="1"/>
  <c r="G525" i="140"/>
  <c r="G385" i="140"/>
  <c r="G344" i="140" s="1"/>
  <c r="G449" i="140"/>
  <c r="G513" i="140"/>
  <c r="G502" i="140" s="1"/>
  <c r="G501" i="140" s="1"/>
  <c r="G493" i="140"/>
  <c r="G490" i="140" s="1"/>
  <c r="G148" i="140"/>
  <c r="G113" i="140"/>
  <c r="G97" i="140"/>
  <c r="G82" i="140"/>
  <c r="G126" i="140"/>
  <c r="G109" i="140"/>
  <c r="G93" i="140"/>
  <c r="G90" i="140"/>
  <c r="G165" i="140"/>
  <c r="G122" i="140"/>
  <c r="G118" i="140"/>
  <c r="G86" i="140"/>
  <c r="G78" i="140"/>
  <c r="G101" i="140"/>
  <c r="G168" i="140"/>
  <c r="G71" i="140" s="1"/>
  <c r="G68" i="140"/>
  <c r="G70" i="140"/>
  <c r="G135" i="140"/>
  <c r="G512" i="140" l="1"/>
  <c r="G204" i="140"/>
  <c r="G201" i="140"/>
  <c r="G549" i="140"/>
  <c r="D196" i="140" l="1"/>
  <c r="D192" i="140" s="1"/>
  <c r="F196" i="140"/>
  <c r="F192" i="140" s="1"/>
  <c r="D193" i="140"/>
  <c r="F193" i="140"/>
  <c r="D75" i="140" l="1"/>
  <c r="F75" i="140"/>
  <c r="D551" i="140" l="1"/>
  <c r="F551" i="140"/>
  <c r="D550" i="140"/>
  <c r="F550" i="140"/>
  <c r="D505" i="140"/>
  <c r="F505" i="140"/>
  <c r="D547" i="140" l="1"/>
  <c r="D300" i="140"/>
  <c r="D289" i="140" s="1"/>
  <c r="F300" i="140"/>
  <c r="F289" i="140" s="1"/>
  <c r="D302" i="140"/>
  <c r="D291" i="140" s="1"/>
  <c r="F302" i="140"/>
  <c r="F291" i="140" s="1"/>
  <c r="D304" i="140"/>
  <c r="F304" i="140"/>
  <c r="D214" i="140" l="1"/>
  <c r="F298" i="140"/>
  <c r="D298" i="140"/>
  <c r="G214" i="140" l="1"/>
  <c r="D522" i="140"/>
  <c r="D503" i="140" s="1"/>
  <c r="F522" i="140"/>
  <c r="F503" i="140" s="1"/>
  <c r="C522" i="140"/>
  <c r="C503" i="140" l="1"/>
  <c r="G503" i="140" s="1"/>
  <c r="G522" i="140"/>
  <c r="C525" i="140"/>
  <c r="G23" i="140" l="1"/>
  <c r="D326" i="140" l="1"/>
  <c r="D293" i="140" s="1"/>
  <c r="F326" i="140"/>
  <c r="F293" i="140" s="1"/>
  <c r="C326" i="140"/>
  <c r="D327" i="140"/>
  <c r="F327" i="140"/>
  <c r="C327" i="140"/>
  <c r="D331" i="140"/>
  <c r="F331" i="140"/>
  <c r="D334" i="140"/>
  <c r="F334" i="140"/>
  <c r="G327" i="140" l="1"/>
  <c r="C293" i="140"/>
  <c r="G293" i="140" s="1"/>
  <c r="G326" i="140"/>
  <c r="C256" i="140" l="1"/>
  <c r="C201" i="140" s="1"/>
  <c r="D455" i="140" l="1"/>
  <c r="D339" i="140" s="1"/>
  <c r="F455" i="140"/>
  <c r="F339" i="140" s="1"/>
  <c r="C455" i="140"/>
  <c r="C339" i="140" s="1"/>
  <c r="G455" i="140" l="1"/>
  <c r="G339" i="140" s="1"/>
  <c r="D347" i="140" l="1"/>
  <c r="D604" i="140"/>
  <c r="D568" i="140" s="1"/>
  <c r="F604" i="140"/>
  <c r="F568" i="140" s="1"/>
  <c r="C105" i="140" l="1"/>
  <c r="F547" i="140" l="1"/>
  <c r="G524" i="140" l="1"/>
  <c r="F524" i="140" l="1"/>
  <c r="D524" i="140"/>
  <c r="C465" i="140" l="1"/>
  <c r="D181" i="140"/>
  <c r="F181" i="140"/>
  <c r="C178" i="140"/>
  <c r="C181" i="140"/>
  <c r="G181" i="140" l="1"/>
  <c r="D285" i="140"/>
  <c r="F285" i="140"/>
  <c r="F205" i="140" s="1"/>
  <c r="D509" i="140"/>
  <c r="F509" i="140"/>
  <c r="C509" i="140"/>
  <c r="D205" i="140" l="1"/>
  <c r="G509" i="140"/>
  <c r="D140" i="140" l="1"/>
  <c r="F140" i="140"/>
  <c r="F206" i="140" l="1"/>
  <c r="F203" i="140" s="1"/>
  <c r="C206" i="140"/>
  <c r="G206" i="140" s="1"/>
  <c r="G203" i="140" s="1"/>
  <c r="C203" i="140" l="1"/>
  <c r="D199" i="140" l="1"/>
  <c r="F199" i="140"/>
  <c r="G24" i="140" l="1"/>
  <c r="D325" i="140"/>
  <c r="D290" i="140" s="1"/>
  <c r="D288" i="140" s="1"/>
  <c r="F325" i="140"/>
  <c r="F290" i="140" l="1"/>
  <c r="F288" i="140" s="1"/>
  <c r="F323" i="140"/>
  <c r="D323" i="140"/>
  <c r="C513" i="140" l="1"/>
  <c r="C502" i="140" s="1"/>
  <c r="D454" i="140" l="1"/>
  <c r="F454" i="140"/>
  <c r="C506" i="140" l="1"/>
  <c r="C73" i="140" l="1"/>
  <c r="G73" i="140" s="1"/>
  <c r="F67" i="140" l="1"/>
  <c r="D383" i="140"/>
  <c r="D343" i="140" s="1"/>
  <c r="D338" i="140" s="1"/>
  <c r="F383" i="140"/>
  <c r="C383" i="140"/>
  <c r="F343" i="140" l="1"/>
  <c r="F338" i="140" s="1"/>
  <c r="G383" i="140"/>
  <c r="G343" i="140" s="1"/>
  <c r="D67" i="140"/>
  <c r="C343" i="140"/>
  <c r="F37" i="140" l="1"/>
  <c r="D37" i="140"/>
  <c r="D3" i="140" s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36" i="140"/>
  <c r="G8" i="140" l="1"/>
  <c r="C184" i="140"/>
  <c r="C74" i="140" s="1"/>
  <c r="G74" i="140" l="1"/>
  <c r="C70" i="140" l="1"/>
  <c r="C68" i="140"/>
  <c r="C72" i="140" l="1"/>
  <c r="C604" i="140"/>
  <c r="G604" i="140" s="1"/>
  <c r="G568" i="140" s="1"/>
  <c r="C385" i="140" l="1"/>
  <c r="C346" i="140"/>
  <c r="C460" i="140"/>
  <c r="G460" i="140" s="1"/>
  <c r="C493" i="140"/>
  <c r="C344" i="140" l="1"/>
  <c r="C562" i="140"/>
  <c r="G562" i="140" s="1"/>
  <c r="C560" i="140"/>
  <c r="G560" i="140" s="1"/>
  <c r="C558" i="140"/>
  <c r="G558" i="140" s="1"/>
  <c r="C551" i="140"/>
  <c r="G551" i="140" s="1"/>
  <c r="C550" i="140"/>
  <c r="G550" i="140" s="1"/>
  <c r="C548" i="140"/>
  <c r="G548" i="140" s="1"/>
  <c r="C524" i="140"/>
  <c r="C505" i="140"/>
  <c r="C496" i="140"/>
  <c r="C454" i="140"/>
  <c r="G454" i="140" s="1"/>
  <c r="C449" i="140"/>
  <c r="C347" i="140"/>
  <c r="C342" i="140"/>
  <c r="C334" i="140"/>
  <c r="G334" i="140" s="1"/>
  <c r="C331" i="140"/>
  <c r="G331" i="140" s="1"/>
  <c r="C325" i="140"/>
  <c r="G325" i="140" s="1"/>
  <c r="C324" i="140"/>
  <c r="G324" i="140" s="1"/>
  <c r="C319" i="140"/>
  <c r="G319" i="140" s="1"/>
  <c r="C315" i="140"/>
  <c r="C312" i="140"/>
  <c r="G312" i="140" s="1"/>
  <c r="C309" i="140"/>
  <c r="G309" i="140" s="1"/>
  <c r="C302" i="140"/>
  <c r="G302" i="140" s="1"/>
  <c r="G291" i="140" s="1"/>
  <c r="C300" i="140"/>
  <c r="G300" i="140" s="1"/>
  <c r="C303" i="140"/>
  <c r="G303" i="140" s="1"/>
  <c r="C301" i="140"/>
  <c r="G301" i="140" s="1"/>
  <c r="C294" i="140"/>
  <c r="G294" i="140" s="1"/>
  <c r="C292" i="140"/>
  <c r="G292" i="140" s="1"/>
  <c r="C285" i="140"/>
  <c r="C214" i="140"/>
  <c r="C209" i="140"/>
  <c r="G209" i="140" s="1"/>
  <c r="C202" i="140"/>
  <c r="C196" i="140"/>
  <c r="G196" i="140" s="1"/>
  <c r="C194" i="140"/>
  <c r="G194" i="140" s="1"/>
  <c r="C193" i="140"/>
  <c r="G193" i="140" s="1"/>
  <c r="C168" i="140"/>
  <c r="C162" i="140"/>
  <c r="G162" i="140" s="1"/>
  <c r="C159" i="140"/>
  <c r="G159" i="140" s="1"/>
  <c r="C158" i="140"/>
  <c r="G158" i="140" s="1"/>
  <c r="C157" i="140"/>
  <c r="G157" i="140" s="1"/>
  <c r="C152" i="140"/>
  <c r="G152" i="140" s="1"/>
  <c r="C148" i="140"/>
  <c r="C144" i="140"/>
  <c r="C140" i="140"/>
  <c r="G140" i="140" s="1"/>
  <c r="C135" i="140"/>
  <c r="C130" i="140"/>
  <c r="G130" i="140" s="1"/>
  <c r="C126" i="140"/>
  <c r="C122" i="140"/>
  <c r="C118" i="140"/>
  <c r="C113" i="140"/>
  <c r="C109" i="140"/>
  <c r="C101" i="140"/>
  <c r="C97" i="140"/>
  <c r="C93" i="140"/>
  <c r="C90" i="140"/>
  <c r="C86" i="140"/>
  <c r="C82" i="140"/>
  <c r="C75" i="140"/>
  <c r="G75" i="140" s="1"/>
  <c r="C64" i="140"/>
  <c r="G64" i="140" s="1"/>
  <c r="C60" i="140"/>
  <c r="G60" i="140" s="1"/>
  <c r="C59" i="140"/>
  <c r="G59" i="140" s="1"/>
  <c r="C58" i="140"/>
  <c r="G58" i="140" s="1"/>
  <c r="C57" i="140"/>
  <c r="G57" i="140" s="1"/>
  <c r="C54" i="140"/>
  <c r="C50" i="140"/>
  <c r="C46" i="140"/>
  <c r="G46" i="140" s="1"/>
  <c r="C45" i="140"/>
  <c r="G44" i="140" s="1"/>
  <c r="C16" i="140"/>
  <c r="G16" i="140" s="1"/>
  <c r="G7" i="140" s="1"/>
  <c r="C8" i="140"/>
  <c r="G496" i="140" l="1"/>
  <c r="C345" i="140"/>
  <c r="C338" i="140" s="1"/>
  <c r="C7" i="140"/>
  <c r="G547" i="140"/>
  <c r="C205" i="140"/>
  <c r="G205" i="140" s="1"/>
  <c r="G199" i="140" s="1"/>
  <c r="G285" i="140"/>
  <c r="C71" i="140"/>
  <c r="G505" i="140"/>
  <c r="C44" i="140"/>
  <c r="C289" i="140"/>
  <c r="G289" i="140" s="1"/>
  <c r="C156" i="140"/>
  <c r="G156" i="140" s="1"/>
  <c r="G69" i="140" s="1"/>
  <c r="C165" i="140"/>
  <c r="C56" i="140"/>
  <c r="G56" i="140" s="1"/>
  <c r="C192" i="140"/>
  <c r="G192" i="140" s="1"/>
  <c r="C304" i="140"/>
  <c r="G304" i="140" s="1"/>
  <c r="C290" i="140"/>
  <c r="G290" i="140" s="1"/>
  <c r="C490" i="140"/>
  <c r="C291" i="140"/>
  <c r="C568" i="140"/>
  <c r="C323" i="140"/>
  <c r="G323" i="140" s="1"/>
  <c r="C549" i="140"/>
  <c r="C512" i="140"/>
  <c r="C298" i="140"/>
  <c r="G298" i="140" s="1"/>
  <c r="G345" i="140" l="1"/>
  <c r="G338" i="140" s="1"/>
  <c r="G288" i="140"/>
  <c r="C199" i="140"/>
  <c r="G67" i="140"/>
  <c r="C69" i="140"/>
  <c r="C67" i="140" s="1"/>
  <c r="C547" i="140"/>
  <c r="C288" i="140"/>
  <c r="C37" i="140" l="1"/>
  <c r="G37" i="140"/>
</calcChain>
</file>

<file path=xl/sharedStrings.xml><?xml version="1.0" encoding="utf-8"?>
<sst xmlns="http://schemas.openxmlformats.org/spreadsheetml/2006/main" count="859" uniqueCount="610">
  <si>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</si>
  <si>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</si>
  <si>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</si>
  <si>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</si>
  <si>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</si>
  <si>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</si>
  <si>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</si>
  <si>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</si>
  <si>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</si>
  <si>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</si>
  <si>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</si>
  <si>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</si>
  <si>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</si>
  <si>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</si>
  <si>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</si>
  <si>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</si>
  <si>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</si>
  <si>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</si>
  <si>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</si>
  <si>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</si>
  <si>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</si>
  <si>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</si>
  <si>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</si>
  <si>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</si>
  <si>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</si>
  <si>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</si>
  <si>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</si>
  <si>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</si>
  <si>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</si>
  <si>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</si>
  <si>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</si>
  <si>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</si>
  <si>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</si>
  <si>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</si>
  <si>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</si>
  <si>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</si>
  <si>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</si>
  <si>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</si>
  <si>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</si>
  <si>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</si>
  <si>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</si>
  <si>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</si>
  <si>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</si>
  <si>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</si>
  <si>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</si>
  <si>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</si>
  <si>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</si>
  <si>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</si>
  <si>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</si>
  <si>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</si>
  <si>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</si>
  <si>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</si>
  <si>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</si>
  <si>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</si>
  <si>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</si>
  <si>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</si>
  <si>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</si>
  <si>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</si>
  <si>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</si>
  <si>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</si>
  <si>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</si>
  <si>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</si>
  <si>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</si>
  <si>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</si>
  <si>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</si>
  <si>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</si>
  <si>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</si>
  <si>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</si>
  <si>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</si>
  <si>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</si>
  <si>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</si>
  <si>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</si>
  <si>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</si>
  <si>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</si>
  <si>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</si>
  <si>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</si>
  <si>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</si>
  <si>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</si>
  <si>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</si>
  <si>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</si>
  <si>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</si>
  <si>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</si>
  <si>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</si>
  <si>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</si>
  <si>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</si>
  <si>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</si>
  <si>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</si>
  <si>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</si>
  <si>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</si>
  <si>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</si>
  <si>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</si>
  <si>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</si>
  <si>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</si>
  <si>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</si>
  <si>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</si>
  <si>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</si>
  <si>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</si>
  <si>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</si>
  <si>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</si>
  <si>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</si>
  <si>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</si>
  <si>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</si>
  <si>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</si>
  <si>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</si>
  <si>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</si>
  <si>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</si>
  <si>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</si>
  <si>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</si>
  <si>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</si>
  <si>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</si>
  <si>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</si>
  <si>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</si>
  <si>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</si>
  <si>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</si>
  <si>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</si>
  <si>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</si>
  <si>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</si>
  <si>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</si>
  <si>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</si>
  <si>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</si>
  <si>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</si>
  <si>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</si>
  <si>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</si>
  <si>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</si>
  <si>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</si>
  <si>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</si>
  <si>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</si>
  <si>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</si>
  <si>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</si>
  <si>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</si>
  <si>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</si>
  <si>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</si>
  <si>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</si>
  <si>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</si>
  <si>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</si>
  <si>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</si>
  <si>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</si>
  <si>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</si>
  <si>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</si>
  <si>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</si>
  <si>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</si>
  <si>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</si>
  <si>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</si>
  <si>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</si>
  <si>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</si>
  <si>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</si>
  <si>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</si>
  <si>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</si>
  <si>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</si>
  <si>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</si>
  <si>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</si>
  <si>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</si>
  <si>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</si>
  <si>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</si>
  <si>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</si>
  <si>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</si>
  <si>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</si>
  <si>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</si>
  <si>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</si>
  <si>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</si>
  <si>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</si>
  <si>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</si>
  <si>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</si>
  <si>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de capital-dotari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</si>
  <si>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</si>
  <si>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</si>
  <si>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</si>
  <si>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</si>
  <si>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</si>
  <si>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</si>
  <si>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</si>
  <si>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</si>
  <si>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</si>
  <si>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</si>
  <si>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</si>
  <si>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</si>
  <si>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</si>
  <si>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</si>
  <si>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</si>
  <si>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</si>
  <si>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</si>
  <si>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</si>
  <si>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</si>
  <si>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</si>
  <si>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</si>
  <si>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</si>
  <si>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</si>
  <si>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</si>
  <si>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</si>
  <si>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</si>
  <si>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</si>
  <si>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</si>
  <si>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</si>
  <si>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</si>
  <si>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</si>
  <si>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</si>
  <si>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</si>
  <si>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</si>
  <si>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</si>
  <si>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</si>
  <si>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</si>
  <si>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</si>
  <si>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</si>
  <si>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</si>
  <si>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</si>
  <si>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</si>
  <si>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</si>
  <si>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</si>
  <si>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</si>
  <si>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</si>
  <si>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</si>
  <si>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</si>
  <si>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</si>
  <si>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</si>
  <si>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</si>
  <si>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</si>
  <si>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</si>
  <si>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</si>
  <si>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</si>
  <si>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</si>
  <si>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</si>
  <si>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</si>
  <si>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</si>
  <si>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</si>
  <si>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</si>
  <si>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</si>
  <si>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</si>
  <si>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</si>
  <si>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</si>
  <si>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</si>
  <si>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</si>
  <si>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</si>
  <si>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</si>
  <si>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</si>
  <si>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</si>
  <si>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</si>
  <si>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</si>
  <si>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</si>
  <si>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</si>
  <si>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</si>
  <si>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</si>
  <si>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</si>
  <si>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</si>
  <si>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</si>
  <si>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</si>
  <si>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</si>
  <si>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</si>
  <si>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</si>
  <si>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</si>
  <si>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</si>
  <si>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</si>
  <si>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</si>
  <si>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</si>
  <si>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</si>
  <si>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</si>
  <si>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</si>
  <si>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</si>
  <si>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</si>
  <si>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</si>
  <si>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</si>
  <si>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</si>
  <si>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</si>
  <si>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</si>
  <si>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</si>
  <si>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</si>
  <si>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</si>
  <si>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</si>
  <si>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</si>
  <si>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</si>
  <si>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</si>
  <si>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</si>
  <si>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</si>
  <si>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</si>
  <si>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</si>
  <si>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</si>
  <si>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</si>
  <si>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</si>
  <si>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74.00.81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</si>
  <si>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</si>
  <si>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</si>
  <si>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</si>
  <si>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</si>
  <si>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</si>
  <si>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</si>
  <si>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</si>
  <si>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</si>
  <si>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</si>
  <si>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</si>
  <si>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</si>
  <si>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</si>
  <si>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</si>
  <si>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</si>
  <si>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</si>
  <si>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</si>
  <si>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</si>
  <si>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</si>
  <si>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</si>
  <si>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</si>
  <si>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</si>
  <si>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</si>
  <si>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</si>
  <si>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</si>
  <si>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</si>
  <si>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</si>
  <si>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</si>
  <si>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</si>
  <si>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</si>
  <si>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</si>
  <si>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</si>
  <si>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</si>
  <si>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</si>
  <si>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</si>
  <si>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</si>
  <si>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</si>
  <si>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</si>
  <si>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</si>
  <si>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</si>
  <si>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</si>
  <si>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</si>
  <si>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</si>
  <si>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</si>
  <si>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</si>
  <si>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</si>
  <si>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</si>
  <si>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</si>
  <si>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</si>
  <si>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</si>
  <si>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</si>
  <si>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</si>
  <si>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</si>
  <si>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</si>
  <si>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</si>
  <si>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</si>
  <si>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</si>
  <si>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</si>
  <si>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</si>
  <si>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</si>
  <si>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</si>
  <si>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</si>
  <si>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</si>
  <si>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</si>
  <si>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</si>
  <si>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</si>
  <si>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</si>
  <si>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rambursare imprumut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</si>
  <si>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</si>
  <si>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</si>
  <si>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</si>
  <si>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</si>
  <si>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</si>
  <si>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</si>
  <si>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</si>
  <si>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</si>
  <si>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</si>
  <si>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</si>
  <si>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</si>
  <si>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</si>
  <si>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</si>
  <si>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</si>
  <si>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</si>
  <si>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</si>
  <si>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</si>
  <si>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</si>
  <si>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</si>
  <si>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</si>
  <si>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</si>
  <si>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</si>
  <si>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</si>
  <si>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</si>
  <si>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</si>
  <si>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</si>
  <si>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</si>
  <si>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</si>
  <si>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</si>
  <si>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</si>
  <si>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</si>
  <si>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</si>
  <si>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</si>
  <si>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</si>
  <si>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</si>
  <si>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</si>
  <si>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</si>
  <si>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</si>
  <si>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</si>
  <si>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</si>
  <si>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</si>
  <si>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</si>
  <si>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</si>
  <si>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</si>
  <si>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</si>
  <si>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</si>
  <si>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</si>
  <si>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</si>
  <si>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</si>
  <si>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</si>
  <si>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</si>
  <si>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</si>
  <si>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</si>
  <si>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</si>
  <si>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</si>
  <si>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</si>
  <si>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</si>
  <si>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</si>
  <si>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</si>
  <si>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</si>
  <si>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</si>
  <si>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</si>
  <si>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</si>
  <si>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</si>
  <si>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</si>
  <si>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</si>
  <si>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</si>
  <si>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</si>
  <si>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</si>
  <si>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</si>
  <si>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</si>
  <si>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</si>
  <si>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</si>
  <si>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</si>
  <si>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</si>
  <si>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</si>
  <si>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</si>
  <si>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</si>
  <si>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</si>
  <si>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</si>
  <si>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</si>
  <si>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</si>
  <si>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</si>
  <si>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</si>
  <si>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</si>
  <si>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</si>
  <si>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</si>
  <si>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</si>
  <si>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</si>
  <si>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</si>
  <si>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</si>
  <si>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</si>
  <si>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</si>
  <si>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</si>
  <si>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</si>
  <si>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</si>
  <si>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</si>
  <si>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</si>
  <si>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</si>
  <si>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</si>
  <si>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</si>
  <si>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</si>
  <si>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</si>
  <si>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</si>
  <si>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</si>
  <si>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</si>
  <si>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</si>
  <si>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</si>
  <si>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</si>
  <si>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</si>
  <si>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</si>
  <si>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</si>
  <si>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</si>
  <si>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</si>
  <si>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</si>
  <si>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</si>
  <si>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</si>
  <si>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</si>
  <si>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</si>
  <si>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</si>
  <si>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</si>
  <si>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</si>
  <si>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</si>
  <si>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</si>
  <si>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</si>
  <si>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</si>
  <si>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</si>
  <si>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</si>
  <si>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</si>
  <si>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</si>
  <si>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</si>
  <si>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</si>
  <si>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</si>
  <si>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</si>
  <si>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</si>
  <si>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</si>
  <si>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</si>
  <si>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</si>
  <si>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</si>
  <si>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</si>
  <si>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</si>
  <si>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</si>
  <si>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</si>
  <si>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</si>
  <si>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</si>
  <si>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</si>
  <si>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</si>
  <si>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</si>
  <si>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</si>
  <si>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</si>
  <si>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</si>
  <si>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</si>
  <si>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</si>
  <si>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</si>
  <si>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</si>
  <si>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</si>
  <si>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</si>
  <si>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</si>
  <si>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</si>
  <si>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</si>
  <si>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</si>
  <si>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</si>
  <si>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</si>
  <si>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</si>
  <si>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</si>
  <si>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</si>
  <si>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</si>
  <si>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</si>
  <si>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</si>
  <si>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</si>
  <si>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</si>
  <si>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</si>
  <si>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</si>
  <si>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</si>
  <si>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</si>
  <si>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</si>
  <si>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</si>
  <si>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</si>
  <si>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</si>
  <si>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</si>
  <si>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</si>
  <si>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</si>
  <si>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</si>
  <si>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</si>
  <si>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</si>
  <si>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</si>
  <si>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</si>
  <si>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</si>
  <si>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</si>
  <si>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</si>
  <si>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</si>
  <si>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</si>
  <si>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</si>
  <si>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</si>
  <si>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</si>
  <si>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</si>
  <si>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</si>
  <si>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</si>
  <si>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</si>
  <si>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</si>
  <si>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</si>
  <si>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</si>
  <si>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</si>
  <si>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</si>
  <si>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</si>
  <si>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</si>
  <si>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</si>
  <si>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</si>
  <si>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</si>
  <si>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</si>
  <si>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</si>
  <si>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</si>
  <si>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</si>
  <si>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</si>
  <si>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</si>
  <si>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</si>
  <si>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</si>
  <si>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</si>
  <si>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</si>
  <si>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</si>
  <si>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</si>
  <si>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</si>
  <si>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</si>
  <si>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</si>
  <si>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</si>
  <si>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</si>
  <si>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</si>
  <si>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</si>
  <si>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</si>
  <si>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</si>
  <si>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</si>
  <si>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</si>
  <si>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</si>
  <si>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</si>
  <si>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</si>
  <si>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</si>
  <si>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</si>
  <si>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</si>
  <si>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</si>
  <si>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</si>
  <si>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</si>
  <si>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</si>
  <si>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</si>
  <si>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</si>
  <si>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</si>
  <si>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</si>
  <si>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</si>
  <si>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</si>
  <si>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</si>
  <si>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</si>
  <si>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</si>
  <si>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</si>
  <si>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</si>
  <si>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</si>
  <si>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</si>
  <si>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</si>
  <si>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</si>
  <si>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</si>
  <si>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</si>
  <si>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</si>
  <si>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</si>
  <si>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ANEXA LA DISPOZITIA NR.970/22.08.2024</t>
  </si>
  <si>
    <t>Ordonator principal de credite,                  Director executiv,</t>
  </si>
  <si>
    <t>ing.DULCE MARIUS GRIGORE                      ec.NAE VALENTINA</t>
  </si>
  <si>
    <t>70.00.50/51.02.29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</si>
</sst>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4" xfId="0" applyFont="1" applyBorder="1"/>
    <xf numFmtId="3" fontId="15" fillId="0" borderId="0" xfId="0" applyNumberFormat="1" applyFont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8"/>
  <sheetViews>
    <sheetView tabSelected="1" topLeftCell="A489" zoomScaleNormal="100" workbookViewId="0">
      <selection activeCell="B500" sqref="B500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4" width="11.85546875" style="2" hidden="1" customWidth="1"/>
    <col min="5" max="5" width="11.85546875" style="2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606</v>
      </c>
      <c r="C1" s="71"/>
      <c r="D1" s="71"/>
      <c r="E1" s="71"/>
      <c r="F1" s="71"/>
      <c r="G1" s="71"/>
      <c r="H1" s="71"/>
    </row>
    <row r="2" spans="1:12" x14ac:dyDescent="0.2">
      <c r="A2" s="114"/>
      <c r="B2" s="115"/>
      <c r="C2" s="115"/>
      <c r="D2" s="4"/>
      <c r="E2" s="4"/>
      <c r="F2" s="4"/>
      <c r="G2" s="4"/>
      <c r="H2" s="4"/>
    </row>
    <row r="3" spans="1:12" ht="15.75" customHeight="1" x14ac:dyDescent="0.2">
      <c r="A3" s="115" t="s">
        <v>504</v>
      </c>
      <c r="B3" s="115"/>
      <c r="C3" s="115"/>
      <c r="D3" s="4">
        <f>+D7-D37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5"/>
      <c r="B4" s="115"/>
      <c r="C4" s="7"/>
      <c r="D4" s="7"/>
      <c r="E4" s="7"/>
      <c r="F4" s="7"/>
      <c r="G4" s="1" t="s">
        <v>510</v>
      </c>
    </row>
    <row r="5" spans="1:12" ht="15.75" x14ac:dyDescent="0.25">
      <c r="A5" s="73" t="s">
        <v>55</v>
      </c>
      <c r="B5" s="73" t="s">
        <v>54</v>
      </c>
      <c r="C5" s="73" t="s">
        <v>505</v>
      </c>
      <c r="D5" s="94" t="s">
        <v>506</v>
      </c>
      <c r="E5" s="94" t="s">
        <v>506</v>
      </c>
      <c r="F5" s="94" t="s">
        <v>506</v>
      </c>
      <c r="G5" s="73" t="s">
        <v>505</v>
      </c>
      <c r="H5" s="4"/>
    </row>
    <row r="6" spans="1:12" ht="15.75" x14ac:dyDescent="0.25">
      <c r="A6" s="26"/>
      <c r="B6" s="21"/>
      <c r="C6" s="40" t="s">
        <v>508</v>
      </c>
      <c r="D6" s="93" t="s">
        <v>507</v>
      </c>
      <c r="E6" s="93" t="s">
        <v>555</v>
      </c>
      <c r="F6" s="93" t="s">
        <v>553</v>
      </c>
      <c r="G6" s="93" t="s">
        <v>509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+C8+C16+C19+C20+C22+C26+C29+C31+C32+C33+C34+C35+C36+C28+C24+C30+C23+C27+C25</f>
        <v>281738</v>
      </c>
      <c r="D7" s="19">
        <f t="shared" ref="D7:G7" si="0">+D8+D16+D19+D20+D22+D26+D29+D31+D32+D33+D34+D35+D36+D28+D24+D30+D23+D27+D25</f>
        <v>0</v>
      </c>
      <c r="E7" s="19">
        <f t="shared" si="0"/>
        <v>4602</v>
      </c>
      <c r="F7" s="19">
        <f t="shared" si="0"/>
        <v>0</v>
      </c>
      <c r="G7" s="19">
        <f t="shared" si="0"/>
        <v>286340</v>
      </c>
      <c r="H7" s="71"/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37870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0</v>
      </c>
      <c r="G8" s="24">
        <f t="shared" si="1"/>
        <v>37870</v>
      </c>
      <c r="H8" s="71"/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6" si="2">+C9+D9+F9</f>
        <v>7643</v>
      </c>
      <c r="H9" s="71"/>
      <c r="I9" s="4"/>
      <c r="J9" s="4"/>
    </row>
    <row r="10" spans="1:12" ht="15.75" x14ac:dyDescent="0.25">
      <c r="A10" s="41" t="s">
        <v>175</v>
      </c>
      <c r="B10" s="37"/>
      <c r="C10" s="24">
        <v>35</v>
      </c>
      <c r="D10" s="19"/>
      <c r="E10" s="19"/>
      <c r="F10" s="11"/>
      <c r="G10" s="24">
        <f t="shared" si="2"/>
        <v>35</v>
      </c>
      <c r="H10" s="71"/>
    </row>
    <row r="11" spans="1:12" ht="15.75" x14ac:dyDescent="0.25">
      <c r="A11" s="41" t="s">
        <v>176</v>
      </c>
      <c r="B11" s="37"/>
      <c r="C11" s="24">
        <v>948</v>
      </c>
      <c r="D11" s="19"/>
      <c r="E11" s="19"/>
      <c r="F11" s="11"/>
      <c r="G11" s="24">
        <f t="shared" si="2"/>
        <v>948</v>
      </c>
      <c r="H11" s="71"/>
    </row>
    <row r="12" spans="1:12" ht="31.5" x14ac:dyDescent="0.25">
      <c r="A12" s="13" t="s">
        <v>50</v>
      </c>
      <c r="B12" s="37"/>
      <c r="C12" s="24">
        <v>27325</v>
      </c>
      <c r="D12" s="24"/>
      <c r="E12" s="24"/>
      <c r="F12" s="11"/>
      <c r="G12" s="24">
        <f t="shared" si="2"/>
        <v>27325</v>
      </c>
      <c r="H12" s="71"/>
    </row>
    <row r="13" spans="1:12" ht="31.5" x14ac:dyDescent="0.25">
      <c r="A13" s="41" t="s">
        <v>308</v>
      </c>
      <c r="B13" s="39"/>
      <c r="C13" s="24">
        <v>740</v>
      </c>
      <c r="D13" s="19"/>
      <c r="E13" s="19"/>
      <c r="F13" s="11"/>
      <c r="G13" s="24">
        <f t="shared" si="2"/>
        <v>740</v>
      </c>
      <c r="H13" s="71"/>
    </row>
    <row r="14" spans="1:12" ht="15.75" x14ac:dyDescent="0.25">
      <c r="A14" s="41" t="s">
        <v>359</v>
      </c>
      <c r="B14" s="39"/>
      <c r="C14" s="24">
        <v>180</v>
      </c>
      <c r="D14" s="19"/>
      <c r="E14" s="19"/>
      <c r="F14" s="11"/>
      <c r="G14" s="24">
        <f t="shared" si="2"/>
        <v>180</v>
      </c>
      <c r="H14" s="71"/>
    </row>
    <row r="15" spans="1:12" ht="15.75" x14ac:dyDescent="0.25">
      <c r="A15" s="13" t="s">
        <v>172</v>
      </c>
      <c r="B15" s="36"/>
      <c r="C15" s="24">
        <v>999</v>
      </c>
      <c r="D15" s="19"/>
      <c r="E15" s="19"/>
      <c r="F15" s="24"/>
      <c r="G15" s="24">
        <f t="shared" si="2"/>
        <v>999</v>
      </c>
      <c r="H15" s="71"/>
    </row>
    <row r="16" spans="1:12" ht="15.75" x14ac:dyDescent="0.25">
      <c r="A16" s="56" t="s">
        <v>151</v>
      </c>
      <c r="B16" s="36" t="s">
        <v>153</v>
      </c>
      <c r="C16" s="30">
        <f>+C17+C18</f>
        <v>1281</v>
      </c>
      <c r="D16" s="19"/>
      <c r="E16" s="19"/>
      <c r="F16" s="11"/>
      <c r="G16" s="24">
        <f t="shared" si="2"/>
        <v>1281</v>
      </c>
      <c r="H16" s="71"/>
    </row>
    <row r="17" spans="1:12" ht="15.75" x14ac:dyDescent="0.25">
      <c r="A17" s="13" t="s">
        <v>150</v>
      </c>
      <c r="B17" s="37"/>
      <c r="C17" s="30">
        <v>1213</v>
      </c>
      <c r="D17" s="19"/>
      <c r="E17" s="19"/>
      <c r="F17" s="11"/>
      <c r="G17" s="24">
        <f t="shared" si="2"/>
        <v>1213</v>
      </c>
      <c r="H17" s="71"/>
    </row>
    <row r="18" spans="1:12" ht="15.75" x14ac:dyDescent="0.25">
      <c r="A18" s="41" t="s">
        <v>152</v>
      </c>
      <c r="B18" s="37"/>
      <c r="C18" s="30">
        <v>68</v>
      </c>
      <c r="D18" s="19"/>
      <c r="E18" s="19"/>
      <c r="F18" s="11"/>
      <c r="G18" s="24">
        <f t="shared" si="2"/>
        <v>68</v>
      </c>
      <c r="H18" s="71"/>
    </row>
    <row r="19" spans="1:12" ht="15.75" x14ac:dyDescent="0.25">
      <c r="A19" s="13" t="s">
        <v>309</v>
      </c>
      <c r="B19" s="76" t="s">
        <v>59</v>
      </c>
      <c r="C19" s="30">
        <v>5000</v>
      </c>
      <c r="D19" s="19"/>
      <c r="E19" s="19"/>
      <c r="F19" s="24"/>
      <c r="G19" s="24">
        <f t="shared" si="2"/>
        <v>5000</v>
      </c>
      <c r="H19" s="71"/>
    </row>
    <row r="20" spans="1:12" ht="15.75" x14ac:dyDescent="0.25">
      <c r="A20" s="13" t="s">
        <v>145</v>
      </c>
      <c r="B20" s="37" t="s">
        <v>60</v>
      </c>
      <c r="C20" s="24">
        <v>95088</v>
      </c>
      <c r="D20" s="19"/>
      <c r="E20" s="19"/>
      <c r="F20" s="11"/>
      <c r="G20" s="24">
        <f t="shared" si="2"/>
        <v>95088</v>
      </c>
      <c r="H20" s="71"/>
    </row>
    <row r="21" spans="1:12" ht="15.75" x14ac:dyDescent="0.25">
      <c r="A21" s="13" t="s">
        <v>230</v>
      </c>
      <c r="B21" s="37" t="s">
        <v>227</v>
      </c>
      <c r="C21" s="24">
        <v>0</v>
      </c>
      <c r="D21" s="19"/>
      <c r="E21" s="19"/>
      <c r="F21" s="11"/>
      <c r="G21" s="24">
        <f t="shared" si="2"/>
        <v>0</v>
      </c>
      <c r="H21" s="71"/>
    </row>
    <row r="22" spans="1:12" ht="18" customHeight="1" x14ac:dyDescent="0.25">
      <c r="A22" s="13" t="s">
        <v>229</v>
      </c>
      <c r="B22" s="37" t="s">
        <v>217</v>
      </c>
      <c r="C22" s="24">
        <v>850</v>
      </c>
      <c r="D22" s="19"/>
      <c r="E22" s="24"/>
      <c r="F22" s="11"/>
      <c r="G22" s="24">
        <f>+E22+C22</f>
        <v>850</v>
      </c>
      <c r="H22" s="71"/>
      <c r="I22" s="4"/>
      <c r="J22" s="4"/>
      <c r="K22" s="4"/>
      <c r="L22" s="4"/>
    </row>
    <row r="23" spans="1:12" ht="18" customHeight="1" x14ac:dyDescent="0.25">
      <c r="A23" s="13" t="s">
        <v>546</v>
      </c>
      <c r="B23" s="37" t="s">
        <v>547</v>
      </c>
      <c r="C23" s="24">
        <v>142</v>
      </c>
      <c r="D23" s="24"/>
      <c r="E23" s="24"/>
      <c r="F23" s="11"/>
      <c r="G23" s="24">
        <f t="shared" si="2"/>
        <v>142</v>
      </c>
      <c r="H23" s="71"/>
      <c r="I23" s="4"/>
      <c r="J23" s="4"/>
      <c r="K23" s="4"/>
      <c r="L23" s="4"/>
    </row>
    <row r="24" spans="1:12" ht="18" customHeight="1" x14ac:dyDescent="0.25">
      <c r="A24" s="13" t="s">
        <v>524</v>
      </c>
      <c r="B24" s="37" t="s">
        <v>548</v>
      </c>
      <c r="C24" s="24">
        <v>2666</v>
      </c>
      <c r="D24" s="24"/>
      <c r="E24" s="24"/>
      <c r="F24" s="11"/>
      <c r="G24" s="24">
        <f t="shared" si="2"/>
        <v>2666</v>
      </c>
      <c r="H24" s="71"/>
      <c r="I24" s="4"/>
      <c r="J24" s="4"/>
      <c r="K24" s="4"/>
      <c r="L24" s="4"/>
    </row>
    <row r="25" spans="1:12" ht="18" customHeight="1" x14ac:dyDescent="0.25">
      <c r="A25" s="13" t="s">
        <v>558</v>
      </c>
      <c r="B25" s="37" t="s">
        <v>559</v>
      </c>
      <c r="C25" s="24">
        <v>31</v>
      </c>
      <c r="D25" s="24"/>
      <c r="E25" s="24"/>
      <c r="F25" s="11"/>
      <c r="G25" s="24">
        <f>+E25+C25</f>
        <v>31</v>
      </c>
      <c r="H25" s="71"/>
      <c r="I25" s="4"/>
      <c r="J25" s="4"/>
      <c r="K25" s="4"/>
      <c r="L25" s="4"/>
    </row>
    <row r="26" spans="1:12" ht="15.75" x14ac:dyDescent="0.25">
      <c r="A26" s="13" t="s">
        <v>186</v>
      </c>
      <c r="B26" s="37" t="s">
        <v>187</v>
      </c>
      <c r="C26" s="24">
        <v>1926</v>
      </c>
      <c r="D26" s="19"/>
      <c r="E26" s="19"/>
      <c r="F26" s="11"/>
      <c r="G26" s="24">
        <f t="shared" si="2"/>
        <v>1926</v>
      </c>
      <c r="H26" s="71"/>
    </row>
    <row r="27" spans="1:12" ht="15.75" x14ac:dyDescent="0.25">
      <c r="A27" s="13" t="s">
        <v>551</v>
      </c>
      <c r="B27" s="37" t="s">
        <v>550</v>
      </c>
      <c r="C27" s="24">
        <v>1475</v>
      </c>
      <c r="D27" s="24"/>
      <c r="E27" s="24"/>
      <c r="F27" s="11"/>
      <c r="G27" s="24">
        <f>+E27+C27</f>
        <v>1475</v>
      </c>
      <c r="H27" s="71"/>
    </row>
    <row r="28" spans="1:12" ht="15.75" x14ac:dyDescent="0.25">
      <c r="A28" s="13" t="s">
        <v>186</v>
      </c>
      <c r="B28" s="37" t="s">
        <v>523</v>
      </c>
      <c r="C28" s="24">
        <v>1049</v>
      </c>
      <c r="D28" s="24"/>
      <c r="E28" s="24"/>
      <c r="F28" s="11"/>
      <c r="G28" s="24">
        <f t="shared" ref="G28:G29" si="3">+E28+C28</f>
        <v>1049</v>
      </c>
      <c r="H28" s="71"/>
    </row>
    <row r="29" spans="1:12" ht="15.75" x14ac:dyDescent="0.25">
      <c r="A29" s="13" t="s">
        <v>401</v>
      </c>
      <c r="B29" s="37" t="s">
        <v>400</v>
      </c>
      <c r="C29" s="24">
        <v>6433</v>
      </c>
      <c r="D29" s="24"/>
      <c r="E29" s="24"/>
      <c r="F29" s="11"/>
      <c r="G29" s="24">
        <f t="shared" si="3"/>
        <v>6433</v>
      </c>
      <c r="H29" s="71"/>
    </row>
    <row r="30" spans="1:12" ht="31.5" x14ac:dyDescent="0.25">
      <c r="A30" s="41" t="s">
        <v>537</v>
      </c>
      <c r="B30" s="76" t="s">
        <v>538</v>
      </c>
      <c r="C30" s="30">
        <v>198</v>
      </c>
      <c r="D30" s="24"/>
      <c r="E30" s="24"/>
      <c r="F30" s="11"/>
      <c r="G30" s="24">
        <v>198</v>
      </c>
      <c r="H30" s="71"/>
    </row>
    <row r="31" spans="1:12" ht="15.75" x14ac:dyDescent="0.25">
      <c r="A31" s="13" t="s">
        <v>401</v>
      </c>
      <c r="B31" s="37" t="s">
        <v>402</v>
      </c>
      <c r="C31" s="24">
        <v>12891</v>
      </c>
      <c r="D31" s="24"/>
      <c r="E31" s="24">
        <v>946</v>
      </c>
      <c r="F31" s="11"/>
      <c r="G31" s="24">
        <f>+C31+D31+F31+E31</f>
        <v>13837</v>
      </c>
      <c r="H31" s="71"/>
    </row>
    <row r="32" spans="1:12" ht="15.75" x14ac:dyDescent="0.25">
      <c r="A32" s="13" t="s">
        <v>404</v>
      </c>
      <c r="B32" s="37" t="s">
        <v>403</v>
      </c>
      <c r="C32" s="24">
        <v>10242</v>
      </c>
      <c r="D32" s="24"/>
      <c r="E32" s="24">
        <v>3656</v>
      </c>
      <c r="F32" s="11"/>
      <c r="G32" s="24">
        <f>+E32+C32</f>
        <v>13898</v>
      </c>
      <c r="H32" s="71"/>
    </row>
    <row r="33" spans="1:17" ht="15.75" x14ac:dyDescent="0.25">
      <c r="A33" s="13" t="s">
        <v>404</v>
      </c>
      <c r="B33" s="37" t="s">
        <v>497</v>
      </c>
      <c r="C33" s="24">
        <v>3833</v>
      </c>
      <c r="D33" s="24"/>
      <c r="E33" s="24"/>
      <c r="F33" s="11"/>
      <c r="G33" s="24">
        <f t="shared" si="2"/>
        <v>3833</v>
      </c>
      <c r="H33" s="71"/>
    </row>
    <row r="34" spans="1:17" ht="15.75" x14ac:dyDescent="0.25">
      <c r="A34" s="13" t="s">
        <v>399</v>
      </c>
      <c r="B34" s="37">
        <v>48</v>
      </c>
      <c r="C34" s="24">
        <v>28898</v>
      </c>
      <c r="D34" s="24"/>
      <c r="E34" s="24"/>
      <c r="F34" s="11"/>
      <c r="G34" s="24">
        <f>+F34+E34+C34</f>
        <v>28898</v>
      </c>
      <c r="H34" s="71"/>
    </row>
    <row r="35" spans="1:17" ht="15.75" x14ac:dyDescent="0.25">
      <c r="A35" s="13" t="s">
        <v>291</v>
      </c>
      <c r="B35" s="37" t="s">
        <v>592</v>
      </c>
      <c r="C35" s="24">
        <v>66600</v>
      </c>
      <c r="D35" s="24">
        <v>0</v>
      </c>
      <c r="E35" s="24"/>
      <c r="F35" s="24"/>
      <c r="G35" s="24">
        <f>+F35+E35+D35+C35</f>
        <v>66600</v>
      </c>
      <c r="H35" s="71"/>
    </row>
    <row r="36" spans="1:17" ht="15.75" x14ac:dyDescent="0.25">
      <c r="A36" s="13" t="s">
        <v>500</v>
      </c>
      <c r="B36" s="37"/>
      <c r="C36" s="24">
        <v>5265</v>
      </c>
      <c r="D36" s="19"/>
      <c r="E36" s="19"/>
      <c r="F36" s="11"/>
      <c r="G36" s="24">
        <f t="shared" si="2"/>
        <v>5265</v>
      </c>
      <c r="H36" s="71"/>
    </row>
    <row r="37" spans="1:17" ht="15.75" x14ac:dyDescent="0.25">
      <c r="A37" s="17" t="s">
        <v>1</v>
      </c>
      <c r="B37" s="11"/>
      <c r="C37" s="18">
        <f>C38+C44+C54+C56+C67+C192+C199+C288+C338+C501+C547</f>
        <v>281738</v>
      </c>
      <c r="D37" s="18">
        <f>+D38+D44+D54+D56+D67+D192+D199+D288+D338+D501+D547</f>
        <v>0</v>
      </c>
      <c r="E37" s="18">
        <f>+E38+E44+E54+E56+E67+E192+E199+E288+E338+E501+E547</f>
        <v>4602</v>
      </c>
      <c r="F37" s="18">
        <f>+F38+F44+F54+F56+F67+F192+F199+F288+F338+F501+F547</f>
        <v>0</v>
      </c>
      <c r="G37" s="18">
        <f>+G38+G44+G54+G56+G67+G192+G199+G288+G338+G501+G547</f>
        <v>286340</v>
      </c>
      <c r="H37" s="71"/>
      <c r="I37" s="4"/>
      <c r="J37" s="4"/>
      <c r="K37" s="4"/>
      <c r="L37" s="4"/>
      <c r="M37" s="4"/>
      <c r="N37" s="4"/>
      <c r="O37" s="4"/>
    </row>
    <row r="38" spans="1:17" ht="15.75" x14ac:dyDescent="0.25">
      <c r="A38" s="17" t="s">
        <v>3</v>
      </c>
      <c r="B38" s="12" t="s">
        <v>129</v>
      </c>
      <c r="C38" s="19">
        <f>+C39+C40+C41+C43+C42</f>
        <v>25288</v>
      </c>
      <c r="D38" s="19">
        <f t="shared" ref="D38:G38" si="4">+D39+D40+D41+D43+D42</f>
        <v>0</v>
      </c>
      <c r="E38" s="19">
        <f t="shared" si="4"/>
        <v>0</v>
      </c>
      <c r="F38" s="19">
        <f t="shared" si="4"/>
        <v>0</v>
      </c>
      <c r="G38" s="19">
        <f t="shared" si="4"/>
        <v>25288</v>
      </c>
      <c r="H38" s="71"/>
      <c r="I38" s="10"/>
      <c r="J38" s="10"/>
      <c r="K38" s="10"/>
      <c r="O38" s="4"/>
    </row>
    <row r="39" spans="1:17" ht="15.75" x14ac:dyDescent="0.25">
      <c r="A39" s="11" t="s">
        <v>2</v>
      </c>
      <c r="B39" s="23" t="s">
        <v>61</v>
      </c>
      <c r="C39" s="24">
        <v>21000</v>
      </c>
      <c r="D39" s="24"/>
      <c r="E39" s="24"/>
      <c r="F39" s="24"/>
      <c r="G39" s="24">
        <f t="shared" ref="G39:G104" si="5">+C39+D39+E39+F39</f>
        <v>21000</v>
      </c>
      <c r="H39" s="71"/>
      <c r="K39" s="4"/>
      <c r="L39" s="4"/>
      <c r="N39" s="4"/>
      <c r="O39" s="4"/>
    </row>
    <row r="40" spans="1:17" ht="15.75" x14ac:dyDescent="0.25">
      <c r="A40" s="11" t="s">
        <v>4</v>
      </c>
      <c r="B40" s="23" t="s">
        <v>62</v>
      </c>
      <c r="C40" s="24">
        <v>3973</v>
      </c>
      <c r="D40" s="24"/>
      <c r="E40" s="24"/>
      <c r="F40" s="24"/>
      <c r="G40" s="24">
        <f t="shared" si="5"/>
        <v>3973</v>
      </c>
      <c r="H40" s="71"/>
      <c r="J40" s="4"/>
      <c r="K40" s="10"/>
    </row>
    <row r="41" spans="1:17" ht="15.75" x14ac:dyDescent="0.25">
      <c r="A41" s="11" t="s">
        <v>197</v>
      </c>
      <c r="B41" s="23" t="s">
        <v>193</v>
      </c>
      <c r="C41" s="24">
        <v>120</v>
      </c>
      <c r="D41" s="19"/>
      <c r="E41" s="19"/>
      <c r="F41" s="19"/>
      <c r="G41" s="24">
        <f t="shared" si="5"/>
        <v>120</v>
      </c>
      <c r="H41" s="71"/>
    </row>
    <row r="42" spans="1:17" ht="15.75" x14ac:dyDescent="0.25">
      <c r="A42" s="26" t="s">
        <v>596</v>
      </c>
      <c r="B42" s="23" t="s">
        <v>595</v>
      </c>
      <c r="C42" s="24">
        <v>100</v>
      </c>
      <c r="D42" s="19"/>
      <c r="E42" s="24"/>
      <c r="F42" s="19"/>
      <c r="G42" s="24">
        <f>+E42+C42</f>
        <v>100</v>
      </c>
      <c r="H42" s="71"/>
    </row>
    <row r="43" spans="1:17" ht="15.75" x14ac:dyDescent="0.25">
      <c r="A43" s="26" t="s">
        <v>182</v>
      </c>
      <c r="B43" s="23" t="s">
        <v>216</v>
      </c>
      <c r="C43" s="24">
        <v>95</v>
      </c>
      <c r="D43" s="19"/>
      <c r="E43" s="24"/>
      <c r="F43" s="24"/>
      <c r="G43" s="24">
        <f t="shared" si="5"/>
        <v>95</v>
      </c>
      <c r="H43" s="71"/>
      <c r="I43" s="4"/>
      <c r="J43" s="4"/>
      <c r="K43" s="4"/>
    </row>
    <row r="44" spans="1:17" ht="15.75" x14ac:dyDescent="0.25">
      <c r="A44" s="17" t="s">
        <v>6</v>
      </c>
      <c r="B44" s="20" t="s">
        <v>63</v>
      </c>
      <c r="C44" s="19">
        <f>+C45+C46+C47+C49+C48</f>
        <v>4880</v>
      </c>
      <c r="D44" s="19">
        <f t="shared" ref="D44:G44" si="6">+D45+D46+D47+D49+D48</f>
        <v>0</v>
      </c>
      <c r="E44" s="19">
        <f t="shared" si="6"/>
        <v>0</v>
      </c>
      <c r="F44" s="19">
        <f t="shared" si="6"/>
        <v>0</v>
      </c>
      <c r="G44" s="19">
        <f t="shared" si="6"/>
        <v>4880</v>
      </c>
      <c r="H44" s="71"/>
      <c r="I44" s="4"/>
      <c r="J44" s="4"/>
      <c r="K44" s="4"/>
      <c r="M44" s="4"/>
      <c r="N44" s="4"/>
      <c r="O44" s="4"/>
      <c r="P44" s="4"/>
      <c r="Q44" s="4"/>
    </row>
    <row r="45" spans="1:17" ht="15.75" x14ac:dyDescent="0.25">
      <c r="A45" s="17" t="s">
        <v>2</v>
      </c>
      <c r="B45" s="20" t="s">
        <v>64</v>
      </c>
      <c r="C45" s="19">
        <f>C51</f>
        <v>2200</v>
      </c>
      <c r="D45" s="19">
        <f t="shared" ref="D45:G45" si="7">D51</f>
        <v>0</v>
      </c>
      <c r="E45" s="19">
        <f t="shared" si="7"/>
        <v>0</v>
      </c>
      <c r="F45" s="19">
        <f t="shared" si="7"/>
        <v>0</v>
      </c>
      <c r="G45" s="19">
        <f t="shared" si="7"/>
        <v>2200</v>
      </c>
      <c r="H45" s="71"/>
      <c r="J45" s="4"/>
    </row>
    <row r="46" spans="1:17" ht="14.25" customHeight="1" x14ac:dyDescent="0.25">
      <c r="A46" s="17" t="s">
        <v>4</v>
      </c>
      <c r="B46" s="20" t="s">
        <v>65</v>
      </c>
      <c r="C46" s="19">
        <f>+C52+C53</f>
        <v>130</v>
      </c>
      <c r="D46" s="19"/>
      <c r="E46" s="19"/>
      <c r="F46" s="19"/>
      <c r="G46" s="19">
        <f t="shared" si="5"/>
        <v>130</v>
      </c>
      <c r="H46" s="71"/>
      <c r="K46" s="4"/>
    </row>
    <row r="47" spans="1:17" ht="15.75" x14ac:dyDescent="0.25">
      <c r="A47" s="17" t="s">
        <v>347</v>
      </c>
      <c r="B47" s="20"/>
      <c r="C47" s="19">
        <v>200</v>
      </c>
      <c r="D47" s="19"/>
      <c r="E47" s="19"/>
      <c r="F47" s="19"/>
      <c r="G47" s="19">
        <f t="shared" si="5"/>
        <v>200</v>
      </c>
      <c r="H47" s="71"/>
    </row>
    <row r="48" spans="1:17" ht="15.75" x14ac:dyDescent="0.25">
      <c r="A48" s="17" t="s">
        <v>539</v>
      </c>
      <c r="B48" s="20" t="s">
        <v>540</v>
      </c>
      <c r="C48" s="19">
        <v>350</v>
      </c>
      <c r="D48" s="19"/>
      <c r="E48" s="19"/>
      <c r="F48" s="19"/>
      <c r="G48" s="19">
        <f t="shared" si="5"/>
        <v>350</v>
      </c>
      <c r="H48" s="71"/>
    </row>
    <row r="49" spans="1:8" ht="15.75" x14ac:dyDescent="0.25">
      <c r="A49" s="17" t="s">
        <v>283</v>
      </c>
      <c r="B49" s="20" t="s">
        <v>284</v>
      </c>
      <c r="C49" s="24">
        <v>2000</v>
      </c>
      <c r="D49" s="19"/>
      <c r="E49" s="19"/>
      <c r="F49" s="19"/>
      <c r="G49" s="24">
        <f t="shared" si="5"/>
        <v>2000</v>
      </c>
      <c r="H49" s="71"/>
    </row>
    <row r="50" spans="1:8" ht="15.75" x14ac:dyDescent="0.25">
      <c r="A50" s="17" t="s">
        <v>56</v>
      </c>
      <c r="B50" s="20" t="s">
        <v>248</v>
      </c>
      <c r="C50" s="24">
        <f>+C51+C52</f>
        <v>2300</v>
      </c>
      <c r="D50" s="24">
        <f t="shared" ref="D50:G50" si="8">+D51+D52</f>
        <v>0</v>
      </c>
      <c r="E50" s="24">
        <f t="shared" si="8"/>
        <v>0</v>
      </c>
      <c r="F50" s="24">
        <f t="shared" si="8"/>
        <v>0</v>
      </c>
      <c r="G50" s="24">
        <f t="shared" si="8"/>
        <v>2300</v>
      </c>
      <c r="H50" s="71"/>
    </row>
    <row r="51" spans="1:8" ht="15.75" x14ac:dyDescent="0.25">
      <c r="A51" s="11" t="s">
        <v>2</v>
      </c>
      <c r="B51" s="23"/>
      <c r="C51" s="24">
        <v>2200</v>
      </c>
      <c r="D51" s="19"/>
      <c r="E51" s="24"/>
      <c r="F51" s="24"/>
      <c r="G51" s="24">
        <f t="shared" si="5"/>
        <v>2200</v>
      </c>
      <c r="H51" s="71"/>
    </row>
    <row r="52" spans="1:8" ht="15.75" x14ac:dyDescent="0.25">
      <c r="A52" s="11" t="s">
        <v>4</v>
      </c>
      <c r="B52" s="23"/>
      <c r="C52" s="24">
        <v>100</v>
      </c>
      <c r="D52" s="19"/>
      <c r="E52" s="19"/>
      <c r="F52" s="19"/>
      <c r="G52" s="24">
        <f t="shared" si="5"/>
        <v>100</v>
      </c>
      <c r="H52" s="71"/>
    </row>
    <row r="53" spans="1:8" ht="15.75" x14ac:dyDescent="0.25">
      <c r="A53" s="11" t="s">
        <v>173</v>
      </c>
      <c r="B53" s="23" t="s">
        <v>180</v>
      </c>
      <c r="C53" s="24">
        <v>30</v>
      </c>
      <c r="D53" s="19"/>
      <c r="E53" s="19"/>
      <c r="F53" s="19"/>
      <c r="G53" s="24">
        <f t="shared" si="5"/>
        <v>30</v>
      </c>
      <c r="H53" s="71"/>
    </row>
    <row r="54" spans="1:8" ht="15.75" x14ac:dyDescent="0.25">
      <c r="A54" s="17" t="s">
        <v>7</v>
      </c>
      <c r="B54" s="20" t="s">
        <v>66</v>
      </c>
      <c r="C54" s="19">
        <f>C55</f>
        <v>12800</v>
      </c>
      <c r="D54" s="19">
        <f t="shared" ref="D54:G54" si="9">D55</f>
        <v>0</v>
      </c>
      <c r="E54" s="19">
        <f t="shared" si="9"/>
        <v>0</v>
      </c>
      <c r="F54" s="19">
        <f t="shared" si="9"/>
        <v>0</v>
      </c>
      <c r="G54" s="19">
        <f t="shared" si="9"/>
        <v>12800</v>
      </c>
      <c r="H54" s="71"/>
    </row>
    <row r="55" spans="1:8" ht="15.75" x14ac:dyDescent="0.25">
      <c r="A55" s="11" t="s">
        <v>342</v>
      </c>
      <c r="B55" s="23"/>
      <c r="C55" s="24">
        <v>12800</v>
      </c>
      <c r="D55" s="24"/>
      <c r="E55" s="24"/>
      <c r="F55" s="24"/>
      <c r="G55" s="24">
        <f t="shared" si="5"/>
        <v>12800</v>
      </c>
      <c r="H55" s="71"/>
    </row>
    <row r="56" spans="1:8" ht="15.75" x14ac:dyDescent="0.25">
      <c r="A56" s="17" t="s">
        <v>8</v>
      </c>
      <c r="B56" s="20" t="s">
        <v>67</v>
      </c>
      <c r="C56" s="19">
        <f>+C57+C58+C59</f>
        <v>8708</v>
      </c>
      <c r="D56" s="19"/>
      <c r="E56" s="19"/>
      <c r="F56" s="19"/>
      <c r="G56" s="19">
        <f t="shared" si="5"/>
        <v>8708</v>
      </c>
      <c r="H56" s="71"/>
    </row>
    <row r="57" spans="1:8" ht="15.75" x14ac:dyDescent="0.25">
      <c r="A57" s="17" t="s">
        <v>2</v>
      </c>
      <c r="B57" s="20" t="s">
        <v>69</v>
      </c>
      <c r="C57" s="19">
        <f>C61</f>
        <v>7948</v>
      </c>
      <c r="D57" s="19"/>
      <c r="E57" s="19"/>
      <c r="F57" s="19"/>
      <c r="G57" s="19">
        <f t="shared" si="5"/>
        <v>7948</v>
      </c>
      <c r="H57" s="71"/>
    </row>
    <row r="58" spans="1:8" ht="15.75" x14ac:dyDescent="0.25">
      <c r="A58" s="17" t="s">
        <v>4</v>
      </c>
      <c r="B58" s="20" t="s">
        <v>70</v>
      </c>
      <c r="C58" s="19">
        <f>+C62+C65</f>
        <v>670</v>
      </c>
      <c r="D58" s="19"/>
      <c r="E58" s="19"/>
      <c r="F58" s="19"/>
      <c r="G58" s="19">
        <f t="shared" si="5"/>
        <v>670</v>
      </c>
      <c r="H58" s="71"/>
    </row>
    <row r="59" spans="1:8" ht="15.75" x14ac:dyDescent="0.25">
      <c r="A59" s="21" t="s">
        <v>137</v>
      </c>
      <c r="B59" s="20" t="s">
        <v>138</v>
      </c>
      <c r="C59" s="25">
        <f>+C63+C66</f>
        <v>90</v>
      </c>
      <c r="D59" s="19"/>
      <c r="E59" s="19"/>
      <c r="F59" s="19"/>
      <c r="G59" s="19">
        <f t="shared" si="5"/>
        <v>90</v>
      </c>
      <c r="H59" s="71"/>
    </row>
    <row r="60" spans="1:8" ht="15.75" x14ac:dyDescent="0.25">
      <c r="A60" s="17" t="s">
        <v>0</v>
      </c>
      <c r="B60" s="17" t="s">
        <v>68</v>
      </c>
      <c r="C60" s="19">
        <f>+C61+C62+C63</f>
        <v>8498</v>
      </c>
      <c r="D60" s="19"/>
      <c r="E60" s="19"/>
      <c r="F60" s="19"/>
      <c r="G60" s="19">
        <f t="shared" si="5"/>
        <v>8498</v>
      </c>
      <c r="H60" s="71"/>
    </row>
    <row r="61" spans="1:8" ht="15.75" x14ac:dyDescent="0.25">
      <c r="A61" s="11" t="s">
        <v>2</v>
      </c>
      <c r="B61" s="23" t="s">
        <v>69</v>
      </c>
      <c r="C61" s="24">
        <v>7948</v>
      </c>
      <c r="D61" s="19"/>
      <c r="E61" s="19"/>
      <c r="F61" s="19"/>
      <c r="G61" s="24">
        <f t="shared" si="5"/>
        <v>7948</v>
      </c>
      <c r="H61" s="71"/>
    </row>
    <row r="62" spans="1:8" ht="15.75" x14ac:dyDescent="0.25">
      <c r="A62" s="11" t="s">
        <v>4</v>
      </c>
      <c r="B62" s="23" t="s">
        <v>70</v>
      </c>
      <c r="C62" s="24">
        <v>550</v>
      </c>
      <c r="D62" s="19"/>
      <c r="E62" s="19"/>
      <c r="F62" s="19"/>
      <c r="G62" s="24">
        <f t="shared" si="5"/>
        <v>550</v>
      </c>
      <c r="H62" s="71"/>
    </row>
    <row r="63" spans="1:8" ht="15.75" x14ac:dyDescent="0.25">
      <c r="A63" s="26" t="s">
        <v>163</v>
      </c>
      <c r="B63" s="23" t="s">
        <v>138</v>
      </c>
      <c r="C63" s="24">
        <v>0</v>
      </c>
      <c r="D63" s="19"/>
      <c r="E63" s="19"/>
      <c r="F63" s="19"/>
      <c r="G63" s="24">
        <f t="shared" si="5"/>
        <v>0</v>
      </c>
      <c r="H63" s="71"/>
    </row>
    <row r="64" spans="1:8" ht="15.75" x14ac:dyDescent="0.25">
      <c r="A64" s="17" t="s">
        <v>246</v>
      </c>
      <c r="B64" s="20" t="s">
        <v>71</v>
      </c>
      <c r="C64" s="19">
        <f>+C65+C66</f>
        <v>210</v>
      </c>
      <c r="D64" s="19"/>
      <c r="E64" s="19"/>
      <c r="F64" s="19"/>
      <c r="G64" s="19">
        <f t="shared" si="5"/>
        <v>210</v>
      </c>
      <c r="H64" s="71"/>
    </row>
    <row r="65" spans="1:10" ht="15.75" x14ac:dyDescent="0.25">
      <c r="A65" s="11" t="s">
        <v>12</v>
      </c>
      <c r="B65" s="23" t="s">
        <v>72</v>
      </c>
      <c r="C65" s="24">
        <v>120</v>
      </c>
      <c r="D65" s="19"/>
      <c r="E65" s="19"/>
      <c r="F65" s="19"/>
      <c r="G65" s="24">
        <f t="shared" si="5"/>
        <v>120</v>
      </c>
      <c r="H65" s="71"/>
    </row>
    <row r="66" spans="1:10" ht="15.75" x14ac:dyDescent="0.25">
      <c r="A66" s="26" t="s">
        <v>588</v>
      </c>
      <c r="B66" s="23" t="s">
        <v>138</v>
      </c>
      <c r="C66" s="24">
        <v>90</v>
      </c>
      <c r="D66" s="19"/>
      <c r="E66" s="19"/>
      <c r="F66" s="19"/>
      <c r="G66" s="24">
        <f t="shared" si="5"/>
        <v>90</v>
      </c>
      <c r="H66" s="71"/>
    </row>
    <row r="67" spans="1:10" ht="15.75" x14ac:dyDescent="0.25">
      <c r="A67" s="27" t="s">
        <v>188</v>
      </c>
      <c r="B67" s="20" t="s">
        <v>73</v>
      </c>
      <c r="C67" s="25">
        <f>+C68+C69+C70+C71+C74+C165+C72+C73</f>
        <v>23086</v>
      </c>
      <c r="D67" s="25">
        <f t="shared" ref="D67:G67" si="10">+D68+D69+D70+D71+D74+D165+D72+D73</f>
        <v>0</v>
      </c>
      <c r="E67" s="25">
        <f t="shared" si="10"/>
        <v>3656</v>
      </c>
      <c r="F67" s="25">
        <f t="shared" si="10"/>
        <v>0</v>
      </c>
      <c r="G67" s="25">
        <f t="shared" si="10"/>
        <v>26742</v>
      </c>
      <c r="H67" s="71"/>
    </row>
    <row r="68" spans="1:10" ht="15.75" x14ac:dyDescent="0.25">
      <c r="A68" s="27" t="s">
        <v>21</v>
      </c>
      <c r="B68" s="20" t="s">
        <v>74</v>
      </c>
      <c r="C68" s="25">
        <f>+C76+C79+C83+C87+C91+C102+C106+C110+C114+C119+C123+C127+C131+C136+C141+C145+C149+C153+C94+C98</f>
        <v>12605</v>
      </c>
      <c r="D68" s="25">
        <f t="shared" ref="D68:G68" si="11">+D76+D79+D83+D87+D91+D102+D106+D110+D114+D119+D123+D127+D131+D136+D141+D145+D149+D153+D94+D98</f>
        <v>0</v>
      </c>
      <c r="E68" s="25">
        <f t="shared" si="11"/>
        <v>0</v>
      </c>
      <c r="F68" s="25">
        <f t="shared" si="11"/>
        <v>0</v>
      </c>
      <c r="G68" s="25">
        <f t="shared" si="11"/>
        <v>12605</v>
      </c>
      <c r="H68" s="71"/>
    </row>
    <row r="69" spans="1:10" ht="15.75" x14ac:dyDescent="0.25">
      <c r="A69" s="27" t="s">
        <v>370</v>
      </c>
      <c r="B69" s="20" t="s">
        <v>371</v>
      </c>
      <c r="C69" s="25">
        <f>C156</f>
        <v>1281</v>
      </c>
      <c r="D69" s="25">
        <f t="shared" ref="D69:G69" si="12">D156</f>
        <v>0</v>
      </c>
      <c r="E69" s="25">
        <f t="shared" si="12"/>
        <v>0</v>
      </c>
      <c r="F69" s="25">
        <f t="shared" si="12"/>
        <v>0</v>
      </c>
      <c r="G69" s="25">
        <f t="shared" si="12"/>
        <v>1281</v>
      </c>
      <c r="H69" s="71"/>
    </row>
    <row r="70" spans="1:10" ht="15.75" x14ac:dyDescent="0.25">
      <c r="A70" s="28" t="s">
        <v>167</v>
      </c>
      <c r="B70" s="20" t="s">
        <v>168</v>
      </c>
      <c r="C70" s="25">
        <f>+C77+C88+C92+C95+C99+C103+C107+C111+C115+C120+C124+C128+C132+C137+C142+C150+C154+C146+C80+C85</f>
        <v>952</v>
      </c>
      <c r="D70" s="25">
        <f t="shared" ref="D70:G70" si="13">+D77+D88+D92+D95+D99+D103+D107+D111+D115+D120+D124+D128+D132+D137+D142+D150+D154+D146+D80+D85</f>
        <v>0</v>
      </c>
      <c r="E70" s="25">
        <f t="shared" si="13"/>
        <v>0</v>
      </c>
      <c r="F70" s="25">
        <f t="shared" si="13"/>
        <v>0</v>
      </c>
      <c r="G70" s="25">
        <f t="shared" si="13"/>
        <v>952</v>
      </c>
      <c r="H70" s="71"/>
    </row>
    <row r="71" spans="1:10" ht="15.75" x14ac:dyDescent="0.25">
      <c r="A71" s="28" t="s">
        <v>179</v>
      </c>
      <c r="B71" s="20" t="s">
        <v>174</v>
      </c>
      <c r="C71" s="25">
        <f>C168+C138+C104+C116+C155</f>
        <v>3034</v>
      </c>
      <c r="D71" s="25">
        <f t="shared" ref="D71:G71" si="14">D168+D138+D104+D116+D155</f>
        <v>0</v>
      </c>
      <c r="E71" s="25">
        <f t="shared" si="14"/>
        <v>0</v>
      </c>
      <c r="F71" s="25">
        <f t="shared" si="14"/>
        <v>0</v>
      </c>
      <c r="G71" s="25">
        <f t="shared" si="14"/>
        <v>3034</v>
      </c>
      <c r="H71" s="71"/>
    </row>
    <row r="72" spans="1:10" ht="15.75" x14ac:dyDescent="0.25">
      <c r="A72" s="50" t="s">
        <v>498</v>
      </c>
      <c r="B72" s="72" t="s">
        <v>503</v>
      </c>
      <c r="C72" s="57">
        <f>+C178</f>
        <v>3510</v>
      </c>
      <c r="D72" s="57">
        <f t="shared" ref="D72:G72" si="15">+D178</f>
        <v>0</v>
      </c>
      <c r="E72" s="57">
        <f t="shared" si="15"/>
        <v>3656</v>
      </c>
      <c r="F72" s="57">
        <f t="shared" si="15"/>
        <v>0</v>
      </c>
      <c r="G72" s="57">
        <f t="shared" si="15"/>
        <v>7166</v>
      </c>
      <c r="H72" s="71"/>
    </row>
    <row r="73" spans="1:10" ht="15.75" x14ac:dyDescent="0.25">
      <c r="A73" s="50" t="s">
        <v>498</v>
      </c>
      <c r="B73" s="12" t="s">
        <v>516</v>
      </c>
      <c r="C73" s="100">
        <f>C181</f>
        <v>114</v>
      </c>
      <c r="D73" s="100">
        <f t="shared" ref="D73:F73" si="16">D181</f>
        <v>0</v>
      </c>
      <c r="E73" s="100">
        <f t="shared" si="16"/>
        <v>0</v>
      </c>
      <c r="F73" s="100">
        <f t="shared" si="16"/>
        <v>0</v>
      </c>
      <c r="G73" s="19">
        <f t="shared" si="5"/>
        <v>114</v>
      </c>
      <c r="H73" s="71"/>
    </row>
    <row r="74" spans="1:10" ht="18" customHeight="1" x14ac:dyDescent="0.25">
      <c r="A74" s="27" t="s">
        <v>22</v>
      </c>
      <c r="B74" s="20" t="s">
        <v>75</v>
      </c>
      <c r="C74" s="25">
        <f>C84+C89+C96+C100+C112+C129+C125+C117+C134+C143+C151+C184+C121+C147+C108+C81</f>
        <v>1312</v>
      </c>
      <c r="D74" s="25">
        <f t="shared" ref="D74:G74" si="17">D84+D89+D96+D100+D112+D129+D125+D117+D134+D143+D151+D184+D121+D147+D108+D81</f>
        <v>0</v>
      </c>
      <c r="E74" s="25">
        <f t="shared" si="17"/>
        <v>0</v>
      </c>
      <c r="F74" s="25">
        <f t="shared" si="17"/>
        <v>0</v>
      </c>
      <c r="G74" s="25">
        <f t="shared" si="17"/>
        <v>1312</v>
      </c>
      <c r="H74" s="71"/>
      <c r="J74" s="4"/>
    </row>
    <row r="75" spans="1:10" ht="15" customHeight="1" x14ac:dyDescent="0.25">
      <c r="A75" s="28" t="s">
        <v>23</v>
      </c>
      <c r="B75" s="17" t="s">
        <v>76</v>
      </c>
      <c r="C75" s="25">
        <f>+C76+C77</f>
        <v>570</v>
      </c>
      <c r="D75" s="25">
        <f t="shared" ref="D75:F75" si="18">+D76+D77</f>
        <v>0</v>
      </c>
      <c r="E75" s="25"/>
      <c r="F75" s="25">
        <f t="shared" si="18"/>
        <v>0</v>
      </c>
      <c r="G75" s="19">
        <f t="shared" si="5"/>
        <v>570</v>
      </c>
      <c r="H75" s="71"/>
    </row>
    <row r="76" spans="1:10" ht="18.75" customHeight="1" x14ac:dyDescent="0.25">
      <c r="A76" s="29" t="s">
        <v>21</v>
      </c>
      <c r="B76" s="23" t="s">
        <v>77</v>
      </c>
      <c r="C76" s="30">
        <v>570</v>
      </c>
      <c r="D76" s="19"/>
      <c r="E76" s="19"/>
      <c r="F76" s="19"/>
      <c r="G76" s="24">
        <f t="shared" si="5"/>
        <v>570</v>
      </c>
      <c r="H76" s="71"/>
    </row>
    <row r="77" spans="1:10" ht="20.25" customHeight="1" x14ac:dyDescent="0.25">
      <c r="A77" s="29" t="s">
        <v>167</v>
      </c>
      <c r="B77" s="23" t="s">
        <v>168</v>
      </c>
      <c r="C77" s="30">
        <v>0</v>
      </c>
      <c r="D77" s="19"/>
      <c r="E77" s="19"/>
      <c r="F77" s="19"/>
      <c r="G77" s="24">
        <f t="shared" si="5"/>
        <v>0</v>
      </c>
      <c r="H77" s="71"/>
    </row>
    <row r="78" spans="1:10" ht="19.5" customHeight="1" x14ac:dyDescent="0.25">
      <c r="A78" s="28" t="s">
        <v>24</v>
      </c>
      <c r="B78" s="17" t="s">
        <v>78</v>
      </c>
      <c r="C78" s="25">
        <f>+C79+C80+C81</f>
        <v>360</v>
      </c>
      <c r="D78" s="25">
        <f t="shared" ref="D78:G78" si="19">+D79+D80+D81</f>
        <v>0</v>
      </c>
      <c r="E78" s="25">
        <f t="shared" si="19"/>
        <v>0</v>
      </c>
      <c r="F78" s="25">
        <f t="shared" si="19"/>
        <v>0</v>
      </c>
      <c r="G78" s="25">
        <f t="shared" si="19"/>
        <v>360</v>
      </c>
      <c r="H78" s="71"/>
    </row>
    <row r="79" spans="1:10" ht="18" customHeight="1" x14ac:dyDescent="0.25">
      <c r="A79" s="29" t="s">
        <v>21</v>
      </c>
      <c r="B79" s="23" t="s">
        <v>77</v>
      </c>
      <c r="C79" s="30">
        <v>304</v>
      </c>
      <c r="D79" s="24"/>
      <c r="E79" s="24"/>
      <c r="F79" s="24"/>
      <c r="G79" s="24">
        <f t="shared" si="5"/>
        <v>304</v>
      </c>
      <c r="H79" s="71"/>
    </row>
    <row r="80" spans="1:10" ht="18" customHeight="1" x14ac:dyDescent="0.25">
      <c r="A80" s="29" t="s">
        <v>167</v>
      </c>
      <c r="B80" s="23" t="s">
        <v>168</v>
      </c>
      <c r="C80" s="30">
        <v>52</v>
      </c>
      <c r="D80" s="24"/>
      <c r="E80" s="24"/>
      <c r="F80" s="24"/>
      <c r="G80" s="24">
        <f t="shared" si="5"/>
        <v>52</v>
      </c>
      <c r="H80" s="71"/>
    </row>
    <row r="81" spans="1:8" ht="18" customHeight="1" x14ac:dyDescent="0.25">
      <c r="A81" s="29" t="s">
        <v>137</v>
      </c>
      <c r="B81" s="23" t="s">
        <v>140</v>
      </c>
      <c r="C81" s="30">
        <v>4</v>
      </c>
      <c r="D81" s="30"/>
      <c r="E81" s="25"/>
      <c r="F81" s="25"/>
      <c r="G81" s="24">
        <f t="shared" si="5"/>
        <v>4</v>
      </c>
      <c r="H81" s="71"/>
    </row>
    <row r="82" spans="1:8" ht="20.25" customHeight="1" x14ac:dyDescent="0.25">
      <c r="A82" s="28" t="s">
        <v>25</v>
      </c>
      <c r="B82" s="17" t="s">
        <v>76</v>
      </c>
      <c r="C82" s="25">
        <f>C83+C84+C85</f>
        <v>300</v>
      </c>
      <c r="D82" s="25">
        <f t="shared" ref="D82:G82" si="20">D83+D84+D85</f>
        <v>0</v>
      </c>
      <c r="E82" s="25">
        <f t="shared" si="20"/>
        <v>0</v>
      </c>
      <c r="F82" s="25">
        <f t="shared" si="20"/>
        <v>0</v>
      </c>
      <c r="G82" s="25">
        <f t="shared" si="20"/>
        <v>300</v>
      </c>
      <c r="H82" s="71"/>
    </row>
    <row r="83" spans="1:8" ht="18.75" customHeight="1" x14ac:dyDescent="0.25">
      <c r="A83" s="29" t="s">
        <v>21</v>
      </c>
      <c r="B83" s="23" t="s">
        <v>77</v>
      </c>
      <c r="C83" s="30">
        <v>300</v>
      </c>
      <c r="D83" s="19"/>
      <c r="E83" s="24"/>
      <c r="F83" s="19"/>
      <c r="G83" s="24">
        <f t="shared" si="5"/>
        <v>300</v>
      </c>
      <c r="H83" s="71"/>
    </row>
    <row r="84" spans="1:8" ht="18.75" customHeight="1" x14ac:dyDescent="0.25">
      <c r="A84" s="29" t="s">
        <v>137</v>
      </c>
      <c r="B84" s="23" t="s">
        <v>140</v>
      </c>
      <c r="C84" s="30">
        <v>0</v>
      </c>
      <c r="D84" s="19"/>
      <c r="E84" s="19"/>
      <c r="F84" s="19"/>
      <c r="G84" s="24">
        <f t="shared" si="5"/>
        <v>0</v>
      </c>
      <c r="H84" s="71"/>
    </row>
    <row r="85" spans="1:8" ht="18.75" customHeight="1" x14ac:dyDescent="0.25">
      <c r="A85" s="29" t="s">
        <v>167</v>
      </c>
      <c r="B85" s="23" t="s">
        <v>168</v>
      </c>
      <c r="C85" s="30">
        <v>0</v>
      </c>
      <c r="D85" s="19"/>
      <c r="E85" s="19"/>
      <c r="F85" s="19"/>
      <c r="G85" s="24">
        <f t="shared" si="5"/>
        <v>0</v>
      </c>
      <c r="H85" s="71"/>
    </row>
    <row r="86" spans="1:8" ht="17.25" customHeight="1" x14ac:dyDescent="0.25">
      <c r="A86" s="28" t="s">
        <v>26</v>
      </c>
      <c r="B86" s="17" t="s">
        <v>76</v>
      </c>
      <c r="C86" s="25">
        <f>+C87+C88+C89</f>
        <v>266</v>
      </c>
      <c r="D86" s="25">
        <f t="shared" ref="D86:G86" si="21">+D87+D88+D89</f>
        <v>0</v>
      </c>
      <c r="E86" s="25">
        <f t="shared" si="21"/>
        <v>0</v>
      </c>
      <c r="F86" s="25">
        <f t="shared" si="21"/>
        <v>0</v>
      </c>
      <c r="G86" s="25">
        <f t="shared" si="21"/>
        <v>266</v>
      </c>
      <c r="H86" s="71"/>
    </row>
    <row r="87" spans="1:8" ht="21.75" customHeight="1" x14ac:dyDescent="0.25">
      <c r="A87" s="29" t="s">
        <v>21</v>
      </c>
      <c r="B87" s="23" t="s">
        <v>77</v>
      </c>
      <c r="C87" s="30">
        <v>260</v>
      </c>
      <c r="D87" s="24"/>
      <c r="E87" s="24"/>
      <c r="F87" s="24"/>
      <c r="G87" s="24">
        <f t="shared" si="5"/>
        <v>260</v>
      </c>
      <c r="H87" s="71"/>
    </row>
    <row r="88" spans="1:8" ht="21" customHeight="1" x14ac:dyDescent="0.25">
      <c r="A88" s="29" t="s">
        <v>167</v>
      </c>
      <c r="B88" s="23" t="s">
        <v>168</v>
      </c>
      <c r="C88" s="30">
        <v>6</v>
      </c>
      <c r="D88" s="24"/>
      <c r="E88" s="24"/>
      <c r="F88" s="19"/>
      <c r="G88" s="24">
        <f t="shared" si="5"/>
        <v>6</v>
      </c>
      <c r="H88" s="71"/>
    </row>
    <row r="89" spans="1:8" ht="21" customHeight="1" x14ac:dyDescent="0.25">
      <c r="A89" s="29" t="s">
        <v>137</v>
      </c>
      <c r="B89" s="23" t="s">
        <v>140</v>
      </c>
      <c r="C89" s="30">
        <v>0</v>
      </c>
      <c r="D89" s="19"/>
      <c r="E89" s="19"/>
      <c r="F89" s="19"/>
      <c r="G89" s="24">
        <f t="shared" si="5"/>
        <v>0</v>
      </c>
      <c r="H89" s="71"/>
    </row>
    <row r="90" spans="1:8" ht="18" customHeight="1" x14ac:dyDescent="0.25">
      <c r="A90" s="28" t="s">
        <v>27</v>
      </c>
      <c r="B90" s="17" t="s">
        <v>76</v>
      </c>
      <c r="C90" s="25">
        <f>+C91+C92</f>
        <v>632</v>
      </c>
      <c r="D90" s="25">
        <f t="shared" ref="D90:G90" si="22">+D91+D92</f>
        <v>0</v>
      </c>
      <c r="E90" s="25">
        <f t="shared" si="22"/>
        <v>0</v>
      </c>
      <c r="F90" s="25">
        <f t="shared" si="22"/>
        <v>0</v>
      </c>
      <c r="G90" s="25">
        <f t="shared" si="22"/>
        <v>632</v>
      </c>
      <c r="H90" s="71"/>
    </row>
    <row r="91" spans="1:8" ht="18.75" customHeight="1" x14ac:dyDescent="0.25">
      <c r="A91" s="29" t="s">
        <v>21</v>
      </c>
      <c r="B91" s="23" t="s">
        <v>77</v>
      </c>
      <c r="C91" s="30">
        <v>610</v>
      </c>
      <c r="D91" s="24"/>
      <c r="E91" s="24"/>
      <c r="F91" s="19"/>
      <c r="G91" s="24">
        <f t="shared" si="5"/>
        <v>610</v>
      </c>
      <c r="H91" s="71"/>
    </row>
    <row r="92" spans="1:8" ht="17.25" customHeight="1" x14ac:dyDescent="0.25">
      <c r="A92" s="29" t="s">
        <v>167</v>
      </c>
      <c r="B92" s="23" t="s">
        <v>168</v>
      </c>
      <c r="C92" s="30">
        <v>22</v>
      </c>
      <c r="D92" s="24"/>
      <c r="E92" s="19"/>
      <c r="F92" s="19"/>
      <c r="G92" s="24">
        <f t="shared" si="5"/>
        <v>22</v>
      </c>
      <c r="H92" s="71"/>
    </row>
    <row r="93" spans="1:8" ht="18" customHeight="1" x14ac:dyDescent="0.25">
      <c r="A93" s="28" t="s">
        <v>28</v>
      </c>
      <c r="B93" s="31" t="s">
        <v>79</v>
      </c>
      <c r="C93" s="25">
        <f>+C94+C95+C96</f>
        <v>823</v>
      </c>
      <c r="D93" s="25">
        <f t="shared" ref="D93:G93" si="23">+D94+D95+D96</f>
        <v>0</v>
      </c>
      <c r="E93" s="25">
        <f t="shared" si="23"/>
        <v>0</v>
      </c>
      <c r="F93" s="25">
        <f t="shared" si="23"/>
        <v>0</v>
      </c>
      <c r="G93" s="25">
        <f t="shared" si="23"/>
        <v>823</v>
      </c>
      <c r="H93" s="71"/>
    </row>
    <row r="94" spans="1:8" ht="17.25" customHeight="1" x14ac:dyDescent="0.25">
      <c r="A94" s="32" t="s">
        <v>326</v>
      </c>
      <c r="B94" s="23" t="s">
        <v>77</v>
      </c>
      <c r="C94" s="30">
        <v>688</v>
      </c>
      <c r="D94" s="24"/>
      <c r="E94" s="24"/>
      <c r="F94" s="19"/>
      <c r="G94" s="24">
        <f t="shared" si="5"/>
        <v>688</v>
      </c>
      <c r="H94" s="71"/>
    </row>
    <row r="95" spans="1:8" ht="18" customHeight="1" x14ac:dyDescent="0.25">
      <c r="A95" s="29" t="s">
        <v>167</v>
      </c>
      <c r="B95" s="23" t="s">
        <v>168</v>
      </c>
      <c r="C95" s="30">
        <v>135</v>
      </c>
      <c r="D95" s="24"/>
      <c r="E95" s="24"/>
      <c r="F95" s="24"/>
      <c r="G95" s="24">
        <f t="shared" si="5"/>
        <v>135</v>
      </c>
      <c r="H95" s="71"/>
    </row>
    <row r="96" spans="1:8" ht="19.5" customHeight="1" x14ac:dyDescent="0.25">
      <c r="A96" s="29" t="s">
        <v>137</v>
      </c>
      <c r="B96" s="23" t="s">
        <v>140</v>
      </c>
      <c r="C96" s="30">
        <v>0</v>
      </c>
      <c r="D96" s="19"/>
      <c r="E96" s="19"/>
      <c r="F96" s="19"/>
      <c r="G96" s="24">
        <f t="shared" si="5"/>
        <v>0</v>
      </c>
      <c r="H96" s="71"/>
    </row>
    <row r="97" spans="1:8" ht="16.5" customHeight="1" x14ac:dyDescent="0.25">
      <c r="A97" s="28" t="s">
        <v>35</v>
      </c>
      <c r="B97" s="17" t="s">
        <v>79</v>
      </c>
      <c r="C97" s="25">
        <f>+C98+C99+C100</f>
        <v>582</v>
      </c>
      <c r="D97" s="25">
        <f t="shared" ref="D97:G97" si="24">+D98+D99+D100</f>
        <v>0</v>
      </c>
      <c r="E97" s="25">
        <f t="shared" si="24"/>
        <v>0</v>
      </c>
      <c r="F97" s="25">
        <f t="shared" si="24"/>
        <v>0</v>
      </c>
      <c r="G97" s="25">
        <f t="shared" si="24"/>
        <v>582</v>
      </c>
      <c r="H97" s="71"/>
    </row>
    <row r="98" spans="1:8" ht="17.25" customHeight="1" x14ac:dyDescent="0.25">
      <c r="A98" s="29" t="s">
        <v>21</v>
      </c>
      <c r="B98" s="23" t="s">
        <v>77</v>
      </c>
      <c r="C98" s="30">
        <v>534</v>
      </c>
      <c r="D98" s="19"/>
      <c r="E98" s="19"/>
      <c r="F98" s="19"/>
      <c r="G98" s="24">
        <f t="shared" si="5"/>
        <v>534</v>
      </c>
      <c r="H98" s="71"/>
    </row>
    <row r="99" spans="1:8" ht="21" customHeight="1" x14ac:dyDescent="0.25">
      <c r="A99" s="29" t="s">
        <v>167</v>
      </c>
      <c r="B99" s="23" t="s">
        <v>281</v>
      </c>
      <c r="C99" s="30">
        <v>48</v>
      </c>
      <c r="D99" s="24"/>
      <c r="E99" s="24"/>
      <c r="F99" s="24"/>
      <c r="G99" s="24">
        <f t="shared" si="5"/>
        <v>48</v>
      </c>
      <c r="H99" s="71"/>
    </row>
    <row r="100" spans="1:8" ht="18.75" customHeight="1" x14ac:dyDescent="0.25">
      <c r="A100" s="29" t="s">
        <v>137</v>
      </c>
      <c r="B100" s="23" t="s">
        <v>140</v>
      </c>
      <c r="C100" s="30">
        <v>0</v>
      </c>
      <c r="D100" s="19"/>
      <c r="E100" s="19"/>
      <c r="F100" s="19"/>
      <c r="G100" s="24">
        <f t="shared" si="5"/>
        <v>0</v>
      </c>
      <c r="H100" s="71"/>
    </row>
    <row r="101" spans="1:8" ht="17.25" customHeight="1" x14ac:dyDescent="0.25">
      <c r="A101" s="28" t="s">
        <v>36</v>
      </c>
      <c r="B101" s="17" t="s">
        <v>79</v>
      </c>
      <c r="C101" s="25">
        <f>+C102+C103+C104</f>
        <v>580</v>
      </c>
      <c r="D101" s="25">
        <f t="shared" ref="D101:G101" si="25">+D102+D103+D104</f>
        <v>0</v>
      </c>
      <c r="E101" s="25">
        <f t="shared" si="25"/>
        <v>0</v>
      </c>
      <c r="F101" s="25">
        <f t="shared" si="25"/>
        <v>0</v>
      </c>
      <c r="G101" s="25">
        <f t="shared" si="25"/>
        <v>580</v>
      </c>
      <c r="H101" s="71"/>
    </row>
    <row r="102" spans="1:8" ht="15" customHeight="1" x14ac:dyDescent="0.25">
      <c r="A102" s="29" t="s">
        <v>21</v>
      </c>
      <c r="B102" s="23" t="s">
        <v>77</v>
      </c>
      <c r="C102" s="30">
        <v>524</v>
      </c>
      <c r="D102" s="24"/>
      <c r="E102" s="24"/>
      <c r="F102" s="24"/>
      <c r="G102" s="24">
        <f t="shared" si="5"/>
        <v>524</v>
      </c>
      <c r="H102" s="71"/>
    </row>
    <row r="103" spans="1:8" ht="16.5" customHeight="1" x14ac:dyDescent="0.25">
      <c r="A103" s="29" t="s">
        <v>167</v>
      </c>
      <c r="B103" s="23" t="s">
        <v>168</v>
      </c>
      <c r="C103" s="30">
        <v>56</v>
      </c>
      <c r="D103" s="24"/>
      <c r="E103" s="24"/>
      <c r="F103" s="24"/>
      <c r="G103" s="24">
        <f t="shared" si="5"/>
        <v>56</v>
      </c>
      <c r="H103" s="71"/>
    </row>
    <row r="104" spans="1:8" ht="16.5" customHeight="1" x14ac:dyDescent="0.25">
      <c r="A104" s="29" t="s">
        <v>299</v>
      </c>
      <c r="B104" s="33" t="s">
        <v>288</v>
      </c>
      <c r="C104" s="30">
        <v>0</v>
      </c>
      <c r="D104" s="24"/>
      <c r="E104" s="24"/>
      <c r="F104" s="19"/>
      <c r="G104" s="24">
        <f t="shared" si="5"/>
        <v>0</v>
      </c>
      <c r="H104" s="71"/>
    </row>
    <row r="105" spans="1:8" ht="23.25" customHeight="1" x14ac:dyDescent="0.25">
      <c r="A105" s="28" t="s">
        <v>37</v>
      </c>
      <c r="B105" s="17" t="s">
        <v>76</v>
      </c>
      <c r="C105" s="25">
        <f>+C106+C107+C108</f>
        <v>490</v>
      </c>
      <c r="D105" s="25">
        <f t="shared" ref="D105:G105" si="26">+D106+D107+D108</f>
        <v>0</v>
      </c>
      <c r="E105" s="25">
        <f t="shared" si="26"/>
        <v>0</v>
      </c>
      <c r="F105" s="25">
        <f t="shared" si="26"/>
        <v>0</v>
      </c>
      <c r="G105" s="25">
        <f t="shared" si="26"/>
        <v>490</v>
      </c>
      <c r="H105" s="71"/>
    </row>
    <row r="106" spans="1:8" ht="21.75" customHeight="1" x14ac:dyDescent="0.25">
      <c r="A106" s="29" t="s">
        <v>21</v>
      </c>
      <c r="B106" s="23" t="s">
        <v>77</v>
      </c>
      <c r="C106" s="30">
        <v>314</v>
      </c>
      <c r="D106" s="24"/>
      <c r="E106" s="24"/>
      <c r="F106" s="24"/>
      <c r="G106" s="24">
        <f t="shared" ref="G106:G167" si="27">+C106+D106+E106+F106</f>
        <v>314</v>
      </c>
      <c r="H106" s="71"/>
    </row>
    <row r="107" spans="1:8" ht="20.25" customHeight="1" x14ac:dyDescent="0.25">
      <c r="A107" s="29" t="s">
        <v>167</v>
      </c>
      <c r="B107" s="23" t="s">
        <v>168</v>
      </c>
      <c r="C107" s="30">
        <v>16</v>
      </c>
      <c r="D107" s="19"/>
      <c r="E107" s="19"/>
      <c r="F107" s="19"/>
      <c r="G107" s="24">
        <f t="shared" si="27"/>
        <v>16</v>
      </c>
      <c r="H107" s="71"/>
    </row>
    <row r="108" spans="1:8" ht="20.25" customHeight="1" x14ac:dyDescent="0.25">
      <c r="A108" s="29" t="s">
        <v>13</v>
      </c>
      <c r="B108" s="23" t="s">
        <v>140</v>
      </c>
      <c r="C108" s="30">
        <v>160</v>
      </c>
      <c r="D108" s="30"/>
      <c r="E108" s="30"/>
      <c r="F108" s="25"/>
      <c r="G108" s="24">
        <f t="shared" si="27"/>
        <v>160</v>
      </c>
      <c r="H108" s="71"/>
    </row>
    <row r="109" spans="1:8" ht="22.5" customHeight="1" x14ac:dyDescent="0.25">
      <c r="A109" s="28" t="s">
        <v>38</v>
      </c>
      <c r="B109" s="17" t="s">
        <v>79</v>
      </c>
      <c r="C109" s="25">
        <f>+C110+C111+C112</f>
        <v>440</v>
      </c>
      <c r="D109" s="25">
        <f t="shared" ref="D109:G109" si="28">+D110+D111+D112</f>
        <v>0</v>
      </c>
      <c r="E109" s="25">
        <f t="shared" si="28"/>
        <v>0</v>
      </c>
      <c r="F109" s="25">
        <f t="shared" si="28"/>
        <v>0</v>
      </c>
      <c r="G109" s="25">
        <f t="shared" si="28"/>
        <v>440</v>
      </c>
      <c r="H109" s="71"/>
    </row>
    <row r="110" spans="1:8" ht="16.5" customHeight="1" x14ac:dyDescent="0.25">
      <c r="A110" s="29" t="s">
        <v>29</v>
      </c>
      <c r="B110" s="23" t="s">
        <v>77</v>
      </c>
      <c r="C110" s="30">
        <v>376</v>
      </c>
      <c r="D110" s="24"/>
      <c r="E110" s="24"/>
      <c r="F110" s="19"/>
      <c r="G110" s="24">
        <f t="shared" si="27"/>
        <v>376</v>
      </c>
      <c r="H110" s="71"/>
    </row>
    <row r="111" spans="1:8" ht="20.25" customHeight="1" x14ac:dyDescent="0.25">
      <c r="A111" s="29" t="s">
        <v>167</v>
      </c>
      <c r="B111" s="23" t="s">
        <v>168</v>
      </c>
      <c r="C111" s="30">
        <v>64</v>
      </c>
      <c r="D111" s="24"/>
      <c r="E111" s="24"/>
      <c r="F111" s="24"/>
      <c r="G111" s="24">
        <f t="shared" si="27"/>
        <v>64</v>
      </c>
      <c r="H111" s="71"/>
    </row>
    <row r="112" spans="1:8" ht="19.5" customHeight="1" x14ac:dyDescent="0.25">
      <c r="A112" s="29" t="s">
        <v>13</v>
      </c>
      <c r="B112" s="23" t="s">
        <v>140</v>
      </c>
      <c r="C112" s="30">
        <v>0</v>
      </c>
      <c r="D112" s="19"/>
      <c r="E112" s="19"/>
      <c r="F112" s="19"/>
      <c r="G112" s="24">
        <f t="shared" si="27"/>
        <v>0</v>
      </c>
      <c r="H112" s="71"/>
    </row>
    <row r="113" spans="1:8" ht="21.75" customHeight="1" x14ac:dyDescent="0.25">
      <c r="A113" s="28" t="s">
        <v>39</v>
      </c>
      <c r="B113" s="17" t="s">
        <v>79</v>
      </c>
      <c r="C113" s="25">
        <f>+C114+C115+C117+C116</f>
        <v>706</v>
      </c>
      <c r="D113" s="25">
        <f t="shared" ref="D113:G113" si="29">+D114+D115+D117+D116</f>
        <v>0</v>
      </c>
      <c r="E113" s="25">
        <f t="shared" si="29"/>
        <v>0</v>
      </c>
      <c r="F113" s="25">
        <f t="shared" si="29"/>
        <v>0</v>
      </c>
      <c r="G113" s="25">
        <f t="shared" si="29"/>
        <v>706</v>
      </c>
      <c r="H113" s="71"/>
    </row>
    <row r="114" spans="1:8" ht="20.25" customHeight="1" x14ac:dyDescent="0.25">
      <c r="A114" s="29" t="s">
        <v>207</v>
      </c>
      <c r="B114" s="23" t="s">
        <v>77</v>
      </c>
      <c r="C114" s="30">
        <v>664</v>
      </c>
      <c r="D114" s="24"/>
      <c r="E114" s="24"/>
      <c r="F114" s="24"/>
      <c r="G114" s="24">
        <f t="shared" si="27"/>
        <v>664</v>
      </c>
      <c r="H114" s="71"/>
    </row>
    <row r="115" spans="1:8" ht="24.75" customHeight="1" x14ac:dyDescent="0.25">
      <c r="A115" s="29" t="s">
        <v>167</v>
      </c>
      <c r="B115" s="23" t="s">
        <v>168</v>
      </c>
      <c r="C115" s="30">
        <v>42</v>
      </c>
      <c r="D115" s="24"/>
      <c r="E115" s="24"/>
      <c r="F115" s="24"/>
      <c r="G115" s="24">
        <f t="shared" si="27"/>
        <v>42</v>
      </c>
      <c r="H115" s="71"/>
    </row>
    <row r="116" spans="1:8" ht="24.75" customHeight="1" x14ac:dyDescent="0.25">
      <c r="A116" s="29" t="s">
        <v>179</v>
      </c>
      <c r="B116" s="23" t="s">
        <v>317</v>
      </c>
      <c r="C116" s="30">
        <v>0</v>
      </c>
      <c r="D116" s="19"/>
      <c r="E116" s="19"/>
      <c r="F116" s="19"/>
      <c r="G116" s="24">
        <f t="shared" si="27"/>
        <v>0</v>
      </c>
      <c r="H116" s="71"/>
    </row>
    <row r="117" spans="1:8" ht="21.75" customHeight="1" x14ac:dyDescent="0.25">
      <c r="A117" s="29" t="s">
        <v>13</v>
      </c>
      <c r="B117" s="23" t="s">
        <v>140</v>
      </c>
      <c r="C117" s="30">
        <v>0</v>
      </c>
      <c r="D117" s="19"/>
      <c r="E117" s="19"/>
      <c r="F117" s="19"/>
      <c r="G117" s="24">
        <f t="shared" si="27"/>
        <v>0</v>
      </c>
      <c r="H117" s="71"/>
    </row>
    <row r="118" spans="1:8" ht="18.75" customHeight="1" x14ac:dyDescent="0.25">
      <c r="A118" s="28" t="s">
        <v>40</v>
      </c>
      <c r="B118" s="17" t="s">
        <v>79</v>
      </c>
      <c r="C118" s="25">
        <f>+C119+C120+C121</f>
        <v>1234</v>
      </c>
      <c r="D118" s="25">
        <f t="shared" ref="D118:G118" si="30">+D119+D120+D121</f>
        <v>0</v>
      </c>
      <c r="E118" s="25">
        <f t="shared" si="30"/>
        <v>0</v>
      </c>
      <c r="F118" s="25">
        <f t="shared" si="30"/>
        <v>0</v>
      </c>
      <c r="G118" s="25">
        <f t="shared" si="30"/>
        <v>1234</v>
      </c>
      <c r="H118" s="71"/>
    </row>
    <row r="119" spans="1:8" ht="19.5" customHeight="1" x14ac:dyDescent="0.25">
      <c r="A119" s="29" t="s">
        <v>29</v>
      </c>
      <c r="B119" s="23" t="s">
        <v>77</v>
      </c>
      <c r="C119" s="30">
        <v>1140</v>
      </c>
      <c r="D119" s="24"/>
      <c r="E119" s="24"/>
      <c r="F119" s="24"/>
      <c r="G119" s="24">
        <f t="shared" si="27"/>
        <v>1140</v>
      </c>
      <c r="H119" s="71"/>
    </row>
    <row r="120" spans="1:8" ht="18.75" customHeight="1" x14ac:dyDescent="0.25">
      <c r="A120" s="29" t="s">
        <v>167</v>
      </c>
      <c r="B120" s="23" t="s">
        <v>168</v>
      </c>
      <c r="C120" s="30">
        <v>94</v>
      </c>
      <c r="D120" s="24"/>
      <c r="E120" s="24"/>
      <c r="F120" s="24"/>
      <c r="G120" s="24">
        <f t="shared" si="27"/>
        <v>94</v>
      </c>
      <c r="H120" s="71"/>
    </row>
    <row r="121" spans="1:8" ht="18.75" customHeight="1" x14ac:dyDescent="0.25">
      <c r="A121" s="29" t="s">
        <v>13</v>
      </c>
      <c r="B121" s="33" t="s">
        <v>528</v>
      </c>
      <c r="C121" s="30">
        <v>0</v>
      </c>
      <c r="D121" s="24"/>
      <c r="E121" s="24"/>
      <c r="F121" s="19"/>
      <c r="G121" s="24">
        <f t="shared" si="27"/>
        <v>0</v>
      </c>
      <c r="H121" s="71"/>
    </row>
    <row r="122" spans="1:8" ht="16.5" customHeight="1" x14ac:dyDescent="0.25">
      <c r="A122" s="28" t="s">
        <v>301</v>
      </c>
      <c r="B122" s="17" t="s">
        <v>41</v>
      </c>
      <c r="C122" s="25">
        <f>+C123+C124+C125</f>
        <v>1237</v>
      </c>
      <c r="D122" s="25">
        <f t="shared" ref="D122:G122" si="31">+D123+D124+D125</f>
        <v>0</v>
      </c>
      <c r="E122" s="25">
        <f t="shared" si="31"/>
        <v>0</v>
      </c>
      <c r="F122" s="25">
        <f t="shared" si="31"/>
        <v>0</v>
      </c>
      <c r="G122" s="25">
        <f t="shared" si="31"/>
        <v>1237</v>
      </c>
      <c r="H122" s="71"/>
    </row>
    <row r="123" spans="1:8" ht="18" customHeight="1" x14ac:dyDescent="0.25">
      <c r="A123" s="29" t="s">
        <v>29</v>
      </c>
      <c r="B123" s="23" t="s">
        <v>77</v>
      </c>
      <c r="C123" s="30">
        <v>912</v>
      </c>
      <c r="D123" s="24"/>
      <c r="E123" s="24"/>
      <c r="F123" s="24"/>
      <c r="G123" s="24">
        <f t="shared" si="27"/>
        <v>912</v>
      </c>
      <c r="H123" s="71"/>
    </row>
    <row r="124" spans="1:8" ht="17.25" customHeight="1" x14ac:dyDescent="0.25">
      <c r="A124" s="29" t="s">
        <v>167</v>
      </c>
      <c r="B124" s="23" t="s">
        <v>168</v>
      </c>
      <c r="C124" s="30">
        <v>116</v>
      </c>
      <c r="D124" s="24"/>
      <c r="E124" s="24"/>
      <c r="F124" s="19"/>
      <c r="G124" s="24">
        <f t="shared" si="27"/>
        <v>116</v>
      </c>
      <c r="H124" s="71"/>
    </row>
    <row r="125" spans="1:8" ht="17.25" customHeight="1" x14ac:dyDescent="0.25">
      <c r="A125" s="29" t="s">
        <v>13</v>
      </c>
      <c r="B125" s="23" t="s">
        <v>140</v>
      </c>
      <c r="C125" s="30">
        <v>209</v>
      </c>
      <c r="D125" s="24"/>
      <c r="E125" s="24"/>
      <c r="F125" s="19"/>
      <c r="G125" s="24">
        <f t="shared" si="27"/>
        <v>209</v>
      </c>
      <c r="H125" s="71"/>
    </row>
    <row r="126" spans="1:8" ht="18.75" customHeight="1" x14ac:dyDescent="0.25">
      <c r="A126" s="28" t="s">
        <v>245</v>
      </c>
      <c r="B126" s="17" t="s">
        <v>81</v>
      </c>
      <c r="C126" s="25">
        <f>+C127+C128+C129</f>
        <v>1123</v>
      </c>
      <c r="D126" s="25">
        <f t="shared" ref="D126:G126" si="32">+D127+D128+D129</f>
        <v>0</v>
      </c>
      <c r="E126" s="25">
        <f t="shared" si="32"/>
        <v>0</v>
      </c>
      <c r="F126" s="25">
        <f t="shared" si="32"/>
        <v>0</v>
      </c>
      <c r="G126" s="25">
        <f t="shared" si="32"/>
        <v>1123</v>
      </c>
      <c r="H126" s="71"/>
    </row>
    <row r="127" spans="1:8" ht="16.5" customHeight="1" x14ac:dyDescent="0.25">
      <c r="A127" s="29" t="s">
        <v>21</v>
      </c>
      <c r="B127" s="23" t="s">
        <v>77</v>
      </c>
      <c r="C127" s="30">
        <v>916</v>
      </c>
      <c r="D127" s="24"/>
      <c r="E127" s="24"/>
      <c r="F127" s="24"/>
      <c r="G127" s="24">
        <f t="shared" si="27"/>
        <v>916</v>
      </c>
      <c r="H127" s="71"/>
    </row>
    <row r="128" spans="1:8" ht="18" customHeight="1" x14ac:dyDescent="0.25">
      <c r="A128" s="29" t="s">
        <v>167</v>
      </c>
      <c r="B128" s="23" t="s">
        <v>168</v>
      </c>
      <c r="C128" s="30">
        <v>14</v>
      </c>
      <c r="D128" s="24"/>
      <c r="E128" s="24"/>
      <c r="F128" s="19"/>
      <c r="G128" s="24">
        <f t="shared" si="27"/>
        <v>14</v>
      </c>
      <c r="H128" s="71"/>
    </row>
    <row r="129" spans="1:8" ht="18.75" customHeight="1" x14ac:dyDescent="0.25">
      <c r="A129" s="29" t="s">
        <v>13</v>
      </c>
      <c r="B129" s="23" t="s">
        <v>140</v>
      </c>
      <c r="C129" s="30">
        <v>193</v>
      </c>
      <c r="D129" s="24"/>
      <c r="E129" s="24"/>
      <c r="F129" s="19"/>
      <c r="G129" s="24">
        <f t="shared" si="27"/>
        <v>193</v>
      </c>
      <c r="H129" s="71"/>
    </row>
    <row r="130" spans="1:8" ht="19.5" customHeight="1" x14ac:dyDescent="0.25">
      <c r="A130" s="28" t="s">
        <v>30</v>
      </c>
      <c r="B130" s="17" t="s">
        <v>41</v>
      </c>
      <c r="C130" s="25">
        <f>+C131+C132+C133+C134</f>
        <v>1207</v>
      </c>
      <c r="D130" s="25">
        <f t="shared" ref="D130:F130" si="33">+D131+D132+D133+D134</f>
        <v>0</v>
      </c>
      <c r="E130" s="25">
        <f t="shared" si="33"/>
        <v>0</v>
      </c>
      <c r="F130" s="25">
        <f t="shared" si="33"/>
        <v>0</v>
      </c>
      <c r="G130" s="19">
        <f t="shared" si="27"/>
        <v>1207</v>
      </c>
      <c r="H130" s="71"/>
    </row>
    <row r="131" spans="1:8" ht="21" customHeight="1" x14ac:dyDescent="0.25">
      <c r="A131" s="29" t="s">
        <v>21</v>
      </c>
      <c r="B131" s="23" t="s">
        <v>77</v>
      </c>
      <c r="C131" s="30">
        <v>1171</v>
      </c>
      <c r="D131" s="24"/>
      <c r="E131" s="24"/>
      <c r="F131" s="19"/>
      <c r="G131" s="24">
        <f t="shared" si="27"/>
        <v>1171</v>
      </c>
      <c r="H131" s="71"/>
    </row>
    <row r="132" spans="1:8" ht="18" customHeight="1" x14ac:dyDescent="0.25">
      <c r="A132" s="29" t="s">
        <v>167</v>
      </c>
      <c r="B132" s="23" t="s">
        <v>168</v>
      </c>
      <c r="C132" s="30">
        <v>36</v>
      </c>
      <c r="D132" s="24"/>
      <c r="E132" s="24"/>
      <c r="F132" s="24"/>
      <c r="G132" s="24">
        <f t="shared" si="27"/>
        <v>36</v>
      </c>
      <c r="H132" s="71"/>
    </row>
    <row r="133" spans="1:8" ht="18.75" customHeight="1" x14ac:dyDescent="0.25">
      <c r="A133" s="34" t="s">
        <v>154</v>
      </c>
      <c r="B133" s="33" t="s">
        <v>155</v>
      </c>
      <c r="C133" s="30">
        <v>0</v>
      </c>
      <c r="D133" s="24"/>
      <c r="E133" s="24"/>
      <c r="F133" s="24"/>
      <c r="G133" s="24">
        <f t="shared" si="27"/>
        <v>0</v>
      </c>
      <c r="H133" s="71"/>
    </row>
    <row r="134" spans="1:8" ht="18.75" customHeight="1" x14ac:dyDescent="0.25">
      <c r="A134" s="29" t="s">
        <v>13</v>
      </c>
      <c r="B134" s="23" t="s">
        <v>140</v>
      </c>
      <c r="C134" s="30">
        <v>0</v>
      </c>
      <c r="D134" s="19"/>
      <c r="E134" s="19"/>
      <c r="F134" s="19"/>
      <c r="G134" s="24">
        <f t="shared" si="27"/>
        <v>0</v>
      </c>
      <c r="H134" s="71"/>
    </row>
    <row r="135" spans="1:8" ht="19.5" customHeight="1" x14ac:dyDescent="0.25">
      <c r="A135" s="28" t="s">
        <v>42</v>
      </c>
      <c r="B135" s="17" t="s">
        <v>81</v>
      </c>
      <c r="C135" s="25">
        <f>+C136+C137+C139+C138</f>
        <v>637</v>
      </c>
      <c r="D135" s="25">
        <f t="shared" ref="D135:G135" si="34">+D136+D137+D139+D138</f>
        <v>0</v>
      </c>
      <c r="E135" s="25">
        <f t="shared" si="34"/>
        <v>0</v>
      </c>
      <c r="F135" s="25">
        <f t="shared" si="34"/>
        <v>0</v>
      </c>
      <c r="G135" s="25">
        <f t="shared" si="34"/>
        <v>637</v>
      </c>
      <c r="H135" s="71"/>
    </row>
    <row r="136" spans="1:8" ht="17.25" customHeight="1" x14ac:dyDescent="0.25">
      <c r="A136" s="29" t="s">
        <v>29</v>
      </c>
      <c r="B136" s="23" t="s">
        <v>77</v>
      </c>
      <c r="C136" s="30">
        <v>570</v>
      </c>
      <c r="D136" s="24"/>
      <c r="E136" s="24"/>
      <c r="F136" s="24"/>
      <c r="G136" s="24">
        <f t="shared" si="27"/>
        <v>570</v>
      </c>
      <c r="H136" s="71"/>
    </row>
    <row r="137" spans="1:8" ht="18.75" customHeight="1" x14ac:dyDescent="0.25">
      <c r="A137" s="29" t="s">
        <v>167</v>
      </c>
      <c r="B137" s="23" t="s">
        <v>168</v>
      </c>
      <c r="C137" s="30">
        <v>67</v>
      </c>
      <c r="D137" s="24"/>
      <c r="E137" s="24"/>
      <c r="F137" s="24"/>
      <c r="G137" s="24">
        <f t="shared" si="27"/>
        <v>67</v>
      </c>
      <c r="H137" s="71"/>
    </row>
    <row r="138" spans="1:8" ht="18.75" customHeight="1" x14ac:dyDescent="0.25">
      <c r="A138" s="29" t="s">
        <v>179</v>
      </c>
      <c r="B138" s="23" t="s">
        <v>288</v>
      </c>
      <c r="C138" s="30">
        <v>0</v>
      </c>
      <c r="D138" s="19"/>
      <c r="E138" s="19"/>
      <c r="F138" s="19"/>
      <c r="G138" s="24">
        <f t="shared" si="27"/>
        <v>0</v>
      </c>
      <c r="H138" s="71"/>
    </row>
    <row r="139" spans="1:8" ht="18" customHeight="1" x14ac:dyDescent="0.25">
      <c r="A139" s="29" t="s">
        <v>13</v>
      </c>
      <c r="B139" s="23" t="s">
        <v>140</v>
      </c>
      <c r="C139" s="30">
        <v>0</v>
      </c>
      <c r="D139" s="19"/>
      <c r="E139" s="19"/>
      <c r="F139" s="19"/>
      <c r="G139" s="24">
        <f t="shared" si="27"/>
        <v>0</v>
      </c>
      <c r="H139" s="71"/>
    </row>
    <row r="140" spans="1:8" ht="19.5" customHeight="1" x14ac:dyDescent="0.25">
      <c r="A140" s="28" t="s">
        <v>53</v>
      </c>
      <c r="B140" s="17" t="s">
        <v>81</v>
      </c>
      <c r="C140" s="25">
        <f>+C141+C142+C143</f>
        <v>590</v>
      </c>
      <c r="D140" s="25">
        <f t="shared" ref="D140:F140" si="35">+D141+D142+D143</f>
        <v>0</v>
      </c>
      <c r="E140" s="25"/>
      <c r="F140" s="25">
        <f t="shared" si="35"/>
        <v>0</v>
      </c>
      <c r="G140" s="19">
        <f t="shared" si="27"/>
        <v>590</v>
      </c>
      <c r="H140" s="71"/>
    </row>
    <row r="141" spans="1:8" ht="15.75" customHeight="1" x14ac:dyDescent="0.25">
      <c r="A141" s="29" t="s">
        <v>21</v>
      </c>
      <c r="B141" s="23" t="s">
        <v>77</v>
      </c>
      <c r="C141" s="30">
        <v>483</v>
      </c>
      <c r="D141" s="24"/>
      <c r="E141" s="24"/>
      <c r="F141" s="24"/>
      <c r="G141" s="24">
        <f t="shared" si="27"/>
        <v>483</v>
      </c>
      <c r="H141" s="71"/>
    </row>
    <row r="142" spans="1:8" ht="15.75" customHeight="1" x14ac:dyDescent="0.25">
      <c r="A142" s="29" t="s">
        <v>167</v>
      </c>
      <c r="B142" s="23" t="s">
        <v>168</v>
      </c>
      <c r="C142" s="30">
        <v>107</v>
      </c>
      <c r="D142" s="24"/>
      <c r="E142" s="24"/>
      <c r="F142" s="24"/>
      <c r="G142" s="24">
        <f t="shared" si="27"/>
        <v>107</v>
      </c>
      <c r="H142" s="71"/>
    </row>
    <row r="143" spans="1:8" ht="18.75" customHeight="1" x14ac:dyDescent="0.25">
      <c r="A143" s="29" t="s">
        <v>13</v>
      </c>
      <c r="B143" s="23" t="s">
        <v>140</v>
      </c>
      <c r="C143" s="30">
        <v>0</v>
      </c>
      <c r="D143" s="19"/>
      <c r="E143" s="19"/>
      <c r="F143" s="19"/>
      <c r="G143" s="24">
        <f t="shared" si="27"/>
        <v>0</v>
      </c>
      <c r="H143" s="71"/>
    </row>
    <row r="144" spans="1:8" ht="15" customHeight="1" x14ac:dyDescent="0.25">
      <c r="A144" s="28" t="s">
        <v>31</v>
      </c>
      <c r="B144" s="17" t="s">
        <v>81</v>
      </c>
      <c r="C144" s="25">
        <f>+C145+C146+C147</f>
        <v>1332</v>
      </c>
      <c r="D144" s="25">
        <f t="shared" ref="D144:G144" si="36">+D145+D146+D147</f>
        <v>0</v>
      </c>
      <c r="E144" s="25">
        <f t="shared" si="36"/>
        <v>0</v>
      </c>
      <c r="F144" s="25">
        <f t="shared" si="36"/>
        <v>0</v>
      </c>
      <c r="G144" s="25">
        <f t="shared" si="36"/>
        <v>1332</v>
      </c>
      <c r="H144" s="71"/>
    </row>
    <row r="145" spans="1:8" ht="15.75" customHeight="1" x14ac:dyDescent="0.25">
      <c r="A145" s="29" t="s">
        <v>29</v>
      </c>
      <c r="B145" s="23" t="s">
        <v>77</v>
      </c>
      <c r="C145" s="30">
        <v>1280</v>
      </c>
      <c r="D145" s="24"/>
      <c r="E145" s="24"/>
      <c r="F145" s="24"/>
      <c r="G145" s="24">
        <f t="shared" si="27"/>
        <v>1280</v>
      </c>
      <c r="H145" s="71"/>
    </row>
    <row r="146" spans="1:8" ht="15.75" customHeight="1" x14ac:dyDescent="0.25">
      <c r="A146" s="29" t="s">
        <v>167</v>
      </c>
      <c r="B146" s="23" t="s">
        <v>168</v>
      </c>
      <c r="C146" s="30">
        <v>14</v>
      </c>
      <c r="D146" s="19"/>
      <c r="E146" s="19"/>
      <c r="F146" s="19"/>
      <c r="G146" s="24">
        <f t="shared" si="27"/>
        <v>14</v>
      </c>
      <c r="H146" s="71"/>
    </row>
    <row r="147" spans="1:8" ht="15" customHeight="1" x14ac:dyDescent="0.25">
      <c r="A147" s="29" t="s">
        <v>13</v>
      </c>
      <c r="B147" s="23" t="s">
        <v>140</v>
      </c>
      <c r="C147" s="30">
        <v>38</v>
      </c>
      <c r="D147" s="24"/>
      <c r="E147" s="24"/>
      <c r="F147" s="19"/>
      <c r="G147" s="24">
        <f t="shared" si="27"/>
        <v>38</v>
      </c>
      <c r="H147" s="71"/>
    </row>
    <row r="148" spans="1:8" ht="17.25" customHeight="1" x14ac:dyDescent="0.25">
      <c r="A148" s="28" t="s">
        <v>32</v>
      </c>
      <c r="B148" s="17" t="s">
        <v>81</v>
      </c>
      <c r="C148" s="25">
        <f>+C149+C150+C151</f>
        <v>787</v>
      </c>
      <c r="D148" s="25">
        <f t="shared" ref="D148:G148" si="37">+D149+D150+D151</f>
        <v>0</v>
      </c>
      <c r="E148" s="25">
        <f t="shared" si="37"/>
        <v>0</v>
      </c>
      <c r="F148" s="25">
        <f t="shared" si="37"/>
        <v>0</v>
      </c>
      <c r="G148" s="25">
        <f t="shared" si="37"/>
        <v>787</v>
      </c>
      <c r="H148" s="71"/>
    </row>
    <row r="149" spans="1:8" ht="17.25" customHeight="1" x14ac:dyDescent="0.25">
      <c r="A149" s="34" t="s">
        <v>21</v>
      </c>
      <c r="B149" s="23" t="s">
        <v>77</v>
      </c>
      <c r="C149" s="30">
        <v>765</v>
      </c>
      <c r="D149" s="24"/>
      <c r="E149" s="24"/>
      <c r="F149" s="24"/>
      <c r="G149" s="24">
        <f t="shared" si="27"/>
        <v>765</v>
      </c>
      <c r="H149" s="71"/>
    </row>
    <row r="150" spans="1:8" ht="15" customHeight="1" x14ac:dyDescent="0.25">
      <c r="A150" s="29" t="s">
        <v>167</v>
      </c>
      <c r="B150" s="23" t="s">
        <v>168</v>
      </c>
      <c r="C150" s="30">
        <v>22</v>
      </c>
      <c r="D150" s="24"/>
      <c r="E150" s="24"/>
      <c r="F150" s="24"/>
      <c r="G150" s="24">
        <f t="shared" si="27"/>
        <v>22</v>
      </c>
      <c r="H150" s="71"/>
    </row>
    <row r="151" spans="1:8" ht="16.5" customHeight="1" x14ac:dyDescent="0.25">
      <c r="A151" s="29" t="s">
        <v>13</v>
      </c>
      <c r="B151" s="23" t="s">
        <v>140</v>
      </c>
      <c r="C151" s="30">
        <v>0</v>
      </c>
      <c r="D151" s="24"/>
      <c r="E151" s="19"/>
      <c r="F151" s="19"/>
      <c r="G151" s="24">
        <f t="shared" si="27"/>
        <v>0</v>
      </c>
      <c r="H151" s="71"/>
    </row>
    <row r="152" spans="1:8" ht="17.25" customHeight="1" x14ac:dyDescent="0.25">
      <c r="A152" s="28" t="s">
        <v>33</v>
      </c>
      <c r="B152" s="17" t="s">
        <v>81</v>
      </c>
      <c r="C152" s="25">
        <f>+C153+C154+C155</f>
        <v>265</v>
      </c>
      <c r="D152" s="25">
        <f t="shared" ref="D152:F152" si="38">+D153+D154+D155</f>
        <v>0</v>
      </c>
      <c r="E152" s="25">
        <f t="shared" si="38"/>
        <v>0</v>
      </c>
      <c r="F152" s="25">
        <f t="shared" si="38"/>
        <v>0</v>
      </c>
      <c r="G152" s="19">
        <f t="shared" si="27"/>
        <v>265</v>
      </c>
      <c r="H152" s="71"/>
    </row>
    <row r="153" spans="1:8" ht="18.75" customHeight="1" x14ac:dyDescent="0.25">
      <c r="A153" s="29" t="s">
        <v>228</v>
      </c>
      <c r="B153" s="23" t="s">
        <v>77</v>
      </c>
      <c r="C153" s="30">
        <v>224</v>
      </c>
      <c r="D153" s="24"/>
      <c r="E153" s="24"/>
      <c r="F153" s="24"/>
      <c r="G153" s="24">
        <f t="shared" si="27"/>
        <v>224</v>
      </c>
      <c r="H153" s="71"/>
    </row>
    <row r="154" spans="1:8" ht="18.75" customHeight="1" x14ac:dyDescent="0.25">
      <c r="A154" s="29" t="s">
        <v>167</v>
      </c>
      <c r="B154" s="23" t="s">
        <v>168</v>
      </c>
      <c r="C154" s="30">
        <v>41</v>
      </c>
      <c r="D154" s="24"/>
      <c r="E154" s="24"/>
      <c r="F154" s="24"/>
      <c r="G154" s="24">
        <f t="shared" si="27"/>
        <v>41</v>
      </c>
      <c r="H154" s="71"/>
    </row>
    <row r="155" spans="1:8" ht="18.75" customHeight="1" x14ac:dyDescent="0.25">
      <c r="A155" s="29" t="s">
        <v>179</v>
      </c>
      <c r="B155" s="23" t="s">
        <v>288</v>
      </c>
      <c r="C155" s="30">
        <v>0</v>
      </c>
      <c r="D155" s="19"/>
      <c r="E155" s="19"/>
      <c r="F155" s="19"/>
      <c r="G155" s="24">
        <f t="shared" si="27"/>
        <v>0</v>
      </c>
      <c r="H155" s="71"/>
    </row>
    <row r="156" spans="1:8" ht="15.75" x14ac:dyDescent="0.25">
      <c r="A156" s="28" t="s">
        <v>231</v>
      </c>
      <c r="B156" s="22" t="s">
        <v>307</v>
      </c>
      <c r="C156" s="25">
        <f>+C157+C158</f>
        <v>1281</v>
      </c>
      <c r="D156" s="19"/>
      <c r="E156" s="19"/>
      <c r="F156" s="19"/>
      <c r="G156" s="19">
        <f t="shared" si="27"/>
        <v>1281</v>
      </c>
      <c r="H156" s="71"/>
    </row>
    <row r="157" spans="1:8" ht="15.75" x14ac:dyDescent="0.25">
      <c r="A157" s="13" t="s">
        <v>213</v>
      </c>
      <c r="B157" s="36"/>
      <c r="C157" s="30">
        <f>+C160+C163</f>
        <v>1213</v>
      </c>
      <c r="D157" s="19"/>
      <c r="E157" s="19"/>
      <c r="F157" s="19"/>
      <c r="G157" s="24">
        <f t="shared" si="27"/>
        <v>1213</v>
      </c>
      <c r="H157" s="71"/>
    </row>
    <row r="158" spans="1:8" ht="15" customHeight="1" x14ac:dyDescent="0.25">
      <c r="A158" s="13" t="s">
        <v>152</v>
      </c>
      <c r="B158" s="37"/>
      <c r="C158" s="30">
        <f>+C161+C164</f>
        <v>68</v>
      </c>
      <c r="D158" s="19"/>
      <c r="E158" s="19"/>
      <c r="F158" s="19"/>
      <c r="G158" s="24">
        <f t="shared" si="27"/>
        <v>68</v>
      </c>
      <c r="H158" s="71"/>
    </row>
    <row r="159" spans="1:8" ht="19.5" customHeight="1" x14ac:dyDescent="0.25">
      <c r="A159" s="38" t="s">
        <v>256</v>
      </c>
      <c r="B159" s="39"/>
      <c r="C159" s="25">
        <f>+C160+C161</f>
        <v>602</v>
      </c>
      <c r="D159" s="19"/>
      <c r="E159" s="19"/>
      <c r="F159" s="19"/>
      <c r="G159" s="19">
        <f t="shared" si="27"/>
        <v>602</v>
      </c>
      <c r="H159" s="71"/>
    </row>
    <row r="160" spans="1:8" ht="18" customHeight="1" x14ac:dyDescent="0.25">
      <c r="A160" s="13" t="s">
        <v>150</v>
      </c>
      <c r="B160" s="39"/>
      <c r="C160" s="30">
        <v>568</v>
      </c>
      <c r="D160" s="19"/>
      <c r="E160" s="19"/>
      <c r="F160" s="19"/>
      <c r="G160" s="24">
        <f t="shared" si="27"/>
        <v>568</v>
      </c>
      <c r="H160" s="71"/>
    </row>
    <row r="161" spans="1:8" ht="16.5" customHeight="1" x14ac:dyDescent="0.25">
      <c r="A161" s="13" t="s">
        <v>152</v>
      </c>
      <c r="B161" s="39"/>
      <c r="C161" s="30">
        <v>34</v>
      </c>
      <c r="D161" s="19"/>
      <c r="E161" s="19"/>
      <c r="F161" s="19"/>
      <c r="G161" s="24">
        <f t="shared" si="27"/>
        <v>34</v>
      </c>
      <c r="H161" s="71"/>
    </row>
    <row r="162" spans="1:8" ht="22.5" customHeight="1" x14ac:dyDescent="0.25">
      <c r="A162" s="38" t="s">
        <v>302</v>
      </c>
      <c r="B162" s="39"/>
      <c r="C162" s="25">
        <f>+C163+C164</f>
        <v>679</v>
      </c>
      <c r="D162" s="19"/>
      <c r="E162" s="19"/>
      <c r="F162" s="19"/>
      <c r="G162" s="19">
        <f t="shared" si="27"/>
        <v>679</v>
      </c>
      <c r="H162" s="71"/>
    </row>
    <row r="163" spans="1:8" ht="15.75" customHeight="1" x14ac:dyDescent="0.25">
      <c r="A163" s="13" t="s">
        <v>150</v>
      </c>
      <c r="B163" s="39"/>
      <c r="C163" s="30">
        <v>645</v>
      </c>
      <c r="D163" s="19"/>
      <c r="E163" s="19"/>
      <c r="F163" s="19"/>
      <c r="G163" s="24">
        <f t="shared" si="27"/>
        <v>645</v>
      </c>
      <c r="H163" s="71"/>
    </row>
    <row r="164" spans="1:8" ht="15" customHeight="1" x14ac:dyDescent="0.25">
      <c r="A164" s="13" t="s">
        <v>152</v>
      </c>
      <c r="B164" s="39"/>
      <c r="C164" s="30">
        <v>34</v>
      </c>
      <c r="D164" s="19"/>
      <c r="E164" s="19"/>
      <c r="F164" s="19"/>
      <c r="G164" s="24">
        <f t="shared" si="27"/>
        <v>34</v>
      </c>
      <c r="H164" s="71"/>
    </row>
    <row r="165" spans="1:8" ht="15.75" x14ac:dyDescent="0.25">
      <c r="A165" s="21" t="s">
        <v>247</v>
      </c>
      <c r="B165" s="40" t="s">
        <v>80</v>
      </c>
      <c r="C165" s="19">
        <f>+C166+C167</f>
        <v>278</v>
      </c>
      <c r="D165" s="19">
        <f t="shared" ref="D165:G165" si="39">+D166+D167</f>
        <v>0</v>
      </c>
      <c r="E165" s="19">
        <f t="shared" si="39"/>
        <v>0</v>
      </c>
      <c r="F165" s="19">
        <f t="shared" si="39"/>
        <v>0</v>
      </c>
      <c r="G165" s="19">
        <f t="shared" si="39"/>
        <v>278</v>
      </c>
      <c r="H165" s="71"/>
    </row>
    <row r="166" spans="1:8" ht="15.75" x14ac:dyDescent="0.25">
      <c r="A166" s="41" t="s">
        <v>190</v>
      </c>
      <c r="B166" s="42" t="s">
        <v>189</v>
      </c>
      <c r="C166" s="30">
        <v>242</v>
      </c>
      <c r="D166" s="24"/>
      <c r="E166" s="24"/>
      <c r="F166" s="19"/>
      <c r="G166" s="24">
        <f t="shared" si="27"/>
        <v>242</v>
      </c>
      <c r="H166" s="71"/>
    </row>
    <row r="167" spans="1:8" ht="15.75" x14ac:dyDescent="0.25">
      <c r="A167" s="41" t="s">
        <v>175</v>
      </c>
      <c r="B167" s="42" t="s">
        <v>166</v>
      </c>
      <c r="C167" s="30">
        <v>36</v>
      </c>
      <c r="D167" s="19"/>
      <c r="E167" s="19"/>
      <c r="F167" s="19"/>
      <c r="G167" s="24">
        <f t="shared" si="27"/>
        <v>36</v>
      </c>
      <c r="H167" s="71"/>
    </row>
    <row r="168" spans="1:8" ht="15.75" x14ac:dyDescent="0.25">
      <c r="A168" s="53" t="s">
        <v>250</v>
      </c>
      <c r="B168" s="72" t="s">
        <v>249</v>
      </c>
      <c r="C168" s="99">
        <f>+C169+C170+C171+C172+C173+C174+C175+C176+C177</f>
        <v>3034</v>
      </c>
      <c r="D168" s="99">
        <f t="shared" ref="D168:G168" si="40">+D169+D170+D171+D172+D173+D174+D175+D176+D177</f>
        <v>0</v>
      </c>
      <c r="E168" s="99">
        <f t="shared" si="40"/>
        <v>0</v>
      </c>
      <c r="F168" s="99">
        <f t="shared" si="40"/>
        <v>0</v>
      </c>
      <c r="G168" s="99">
        <f t="shared" si="40"/>
        <v>3034</v>
      </c>
      <c r="H168" s="71"/>
    </row>
    <row r="169" spans="1:8" ht="31.5" x14ac:dyDescent="0.25">
      <c r="A169" s="13" t="s">
        <v>345</v>
      </c>
      <c r="B169" s="35"/>
      <c r="C169" s="24">
        <v>4</v>
      </c>
      <c r="D169" s="19"/>
      <c r="E169" s="19"/>
      <c r="F169" s="19"/>
      <c r="G169" s="24">
        <f t="shared" ref="G169:G240" si="41">+C169+D169+E169+F169</f>
        <v>4</v>
      </c>
      <c r="H169" s="71"/>
    </row>
    <row r="170" spans="1:8" ht="15.75" x14ac:dyDescent="0.25">
      <c r="A170" s="83" t="s">
        <v>329</v>
      </c>
      <c r="B170" s="42"/>
      <c r="C170" s="48">
        <v>17</v>
      </c>
      <c r="D170" s="24"/>
      <c r="E170" s="24"/>
      <c r="F170" s="19"/>
      <c r="G170" s="24">
        <f t="shared" si="41"/>
        <v>17</v>
      </c>
      <c r="H170" s="71"/>
    </row>
    <row r="171" spans="1:8" ht="15.75" x14ac:dyDescent="0.25">
      <c r="A171" s="83" t="s">
        <v>331</v>
      </c>
      <c r="B171" s="42"/>
      <c r="C171" s="48">
        <v>40</v>
      </c>
      <c r="D171" s="19"/>
      <c r="E171" s="19"/>
      <c r="F171" s="19"/>
      <c r="G171" s="24">
        <f t="shared" si="41"/>
        <v>40</v>
      </c>
      <c r="H171" s="71"/>
    </row>
    <row r="172" spans="1:8" ht="19.5" customHeight="1" x14ac:dyDescent="0.25">
      <c r="A172" s="41" t="s">
        <v>328</v>
      </c>
      <c r="B172" s="42"/>
      <c r="C172" s="48">
        <v>1350</v>
      </c>
      <c r="D172" s="24"/>
      <c r="E172" s="24"/>
      <c r="F172" s="19"/>
      <c r="G172" s="24">
        <f t="shared" si="41"/>
        <v>1350</v>
      </c>
      <c r="H172" s="71"/>
    </row>
    <row r="173" spans="1:8" ht="15.75" x14ac:dyDescent="0.25">
      <c r="A173" s="14" t="s">
        <v>330</v>
      </c>
      <c r="B173" s="11"/>
      <c r="C173" s="24">
        <v>1034</v>
      </c>
      <c r="D173" s="24"/>
      <c r="E173" s="24"/>
      <c r="F173" s="19"/>
      <c r="G173" s="24">
        <f t="shared" si="41"/>
        <v>1034</v>
      </c>
      <c r="H173" s="71"/>
    </row>
    <row r="174" spans="1:8" ht="15.75" x14ac:dyDescent="0.25">
      <c r="A174" s="14" t="s">
        <v>259</v>
      </c>
      <c r="B174" s="11"/>
      <c r="C174" s="24">
        <v>486</v>
      </c>
      <c r="D174" s="19"/>
      <c r="E174" s="19"/>
      <c r="F174" s="19"/>
      <c r="G174" s="24">
        <f t="shared" si="41"/>
        <v>486</v>
      </c>
      <c r="H174" s="71"/>
    </row>
    <row r="175" spans="1:8" ht="27" customHeight="1" x14ac:dyDescent="0.25">
      <c r="A175" s="13" t="s">
        <v>254</v>
      </c>
      <c r="B175" s="35"/>
      <c r="C175" s="24">
        <v>52</v>
      </c>
      <c r="D175" s="24"/>
      <c r="E175" s="24"/>
      <c r="F175" s="19"/>
      <c r="G175" s="24">
        <f t="shared" si="41"/>
        <v>52</v>
      </c>
      <c r="H175" s="71"/>
    </row>
    <row r="176" spans="1:8" ht="15.75" x14ac:dyDescent="0.25">
      <c r="A176" s="44" t="s">
        <v>255</v>
      </c>
      <c r="B176" s="45"/>
      <c r="C176" s="46">
        <v>46</v>
      </c>
      <c r="D176" s="19"/>
      <c r="E176" s="19"/>
      <c r="F176" s="19"/>
      <c r="G176" s="24">
        <f t="shared" si="41"/>
        <v>46</v>
      </c>
      <c r="H176" s="71"/>
    </row>
    <row r="177" spans="1:8" ht="35.25" customHeight="1" x14ac:dyDescent="0.25">
      <c r="A177" s="13" t="s">
        <v>260</v>
      </c>
      <c r="B177" s="35"/>
      <c r="C177" s="24">
        <v>5</v>
      </c>
      <c r="D177" s="19"/>
      <c r="E177" s="19"/>
      <c r="F177" s="19"/>
      <c r="G177" s="24">
        <f t="shared" si="41"/>
        <v>5</v>
      </c>
      <c r="H177" s="71"/>
    </row>
    <row r="178" spans="1:8" ht="20.25" customHeight="1" x14ac:dyDescent="0.25">
      <c r="A178" s="50" t="s">
        <v>498</v>
      </c>
      <c r="B178" s="72" t="s">
        <v>499</v>
      </c>
      <c r="C178" s="57">
        <f>C179+C180</f>
        <v>3510</v>
      </c>
      <c r="D178" s="57">
        <f t="shared" ref="D178:G178" si="42">D179+D180</f>
        <v>0</v>
      </c>
      <c r="E178" s="57">
        <f t="shared" si="42"/>
        <v>3656</v>
      </c>
      <c r="F178" s="57">
        <f t="shared" si="42"/>
        <v>0</v>
      </c>
      <c r="G178" s="57">
        <f t="shared" si="42"/>
        <v>7166</v>
      </c>
      <c r="H178" s="71"/>
    </row>
    <row r="179" spans="1:8" ht="21.75" customHeight="1" x14ac:dyDescent="0.25">
      <c r="A179" s="13" t="s">
        <v>525</v>
      </c>
      <c r="B179" s="35"/>
      <c r="C179" s="48">
        <v>3505</v>
      </c>
      <c r="D179" s="24"/>
      <c r="E179" s="24">
        <v>3656</v>
      </c>
      <c r="F179" s="19"/>
      <c r="G179" s="24">
        <f t="shared" si="41"/>
        <v>7161</v>
      </c>
      <c r="H179" s="71"/>
    </row>
    <row r="180" spans="1:8" ht="33.75" customHeight="1" x14ac:dyDescent="0.25">
      <c r="A180" s="14" t="s">
        <v>380</v>
      </c>
      <c r="B180" s="35"/>
      <c r="C180" s="48">
        <v>5</v>
      </c>
      <c r="D180" s="48"/>
      <c r="E180" s="48"/>
      <c r="F180" s="57"/>
      <c r="G180" s="24">
        <f t="shared" si="41"/>
        <v>5</v>
      </c>
      <c r="H180" s="71"/>
    </row>
    <row r="181" spans="1:8" ht="21.75" customHeight="1" x14ac:dyDescent="0.25">
      <c r="A181" s="50" t="s">
        <v>498</v>
      </c>
      <c r="B181" s="12" t="s">
        <v>516</v>
      </c>
      <c r="C181" s="57">
        <f>C183+C182</f>
        <v>114</v>
      </c>
      <c r="D181" s="57">
        <f t="shared" ref="D181:F181" si="43">D183+D182</f>
        <v>0</v>
      </c>
      <c r="E181" s="57"/>
      <c r="F181" s="57">
        <f t="shared" si="43"/>
        <v>0</v>
      </c>
      <c r="G181" s="19">
        <f t="shared" si="41"/>
        <v>114</v>
      </c>
      <c r="H181" s="71"/>
    </row>
    <row r="182" spans="1:8" ht="38.25" customHeight="1" x14ac:dyDescent="0.25">
      <c r="A182" s="14" t="s">
        <v>380</v>
      </c>
      <c r="B182" s="12"/>
      <c r="C182" s="48">
        <v>5</v>
      </c>
      <c r="D182" s="48"/>
      <c r="E182" s="48"/>
      <c r="F182" s="57"/>
      <c r="G182" s="24">
        <f t="shared" si="41"/>
        <v>5</v>
      </c>
      <c r="H182" s="71"/>
    </row>
    <row r="183" spans="1:8" ht="32.25" customHeight="1" x14ac:dyDescent="0.25">
      <c r="A183" s="15" t="s">
        <v>381</v>
      </c>
      <c r="B183" s="35"/>
      <c r="C183" s="48">
        <v>109</v>
      </c>
      <c r="D183" s="24"/>
      <c r="E183" s="24"/>
      <c r="F183" s="19"/>
      <c r="G183" s="24">
        <f t="shared" si="41"/>
        <v>109</v>
      </c>
      <c r="H183" s="71"/>
    </row>
    <row r="184" spans="1:8" ht="18" customHeight="1" x14ac:dyDescent="0.25">
      <c r="A184" s="21" t="s">
        <v>13</v>
      </c>
      <c r="B184" s="72" t="s">
        <v>346</v>
      </c>
      <c r="C184" s="57">
        <f>+C185+C189+C190+C191+C188+C186+C187</f>
        <v>708</v>
      </c>
      <c r="D184" s="57">
        <f t="shared" ref="D184:G184" si="44">+D185+D189+D190+D191+D188+D186+D187</f>
        <v>0</v>
      </c>
      <c r="E184" s="57">
        <f t="shared" si="44"/>
        <v>0</v>
      </c>
      <c r="F184" s="57">
        <f t="shared" si="44"/>
        <v>0</v>
      </c>
      <c r="G184" s="57">
        <f t="shared" si="44"/>
        <v>708</v>
      </c>
      <c r="H184" s="71"/>
    </row>
    <row r="185" spans="1:8" ht="35.25" customHeight="1" x14ac:dyDescent="0.25">
      <c r="A185" s="14" t="s">
        <v>323</v>
      </c>
      <c r="B185" s="35"/>
      <c r="C185" s="48">
        <v>173</v>
      </c>
      <c r="D185" s="19"/>
      <c r="E185" s="19"/>
      <c r="F185" s="19"/>
      <c r="G185" s="24">
        <f t="shared" si="41"/>
        <v>173</v>
      </c>
      <c r="H185" s="71"/>
    </row>
    <row r="186" spans="1:8" ht="19.5" customHeight="1" x14ac:dyDescent="0.25">
      <c r="A186" s="43" t="s">
        <v>428</v>
      </c>
      <c r="B186" s="42"/>
      <c r="C186" s="48">
        <v>148</v>
      </c>
      <c r="D186" s="19"/>
      <c r="E186" s="19"/>
      <c r="F186" s="19"/>
      <c r="G186" s="24">
        <f t="shared" si="41"/>
        <v>148</v>
      </c>
      <c r="H186" s="71"/>
    </row>
    <row r="187" spans="1:8" ht="19.5" customHeight="1" x14ac:dyDescent="0.25">
      <c r="A187" s="13" t="s">
        <v>254</v>
      </c>
      <c r="B187" s="42"/>
      <c r="C187" s="48">
        <v>3</v>
      </c>
      <c r="D187" s="19"/>
      <c r="E187" s="19"/>
      <c r="F187" s="19"/>
      <c r="G187" s="24">
        <f t="shared" si="41"/>
        <v>3</v>
      </c>
      <c r="H187" s="71"/>
    </row>
    <row r="188" spans="1:8" ht="35.25" customHeight="1" x14ac:dyDescent="0.25">
      <c r="A188" s="86" t="s">
        <v>427</v>
      </c>
      <c r="B188" s="42"/>
      <c r="C188" s="48">
        <v>0</v>
      </c>
      <c r="D188" s="19"/>
      <c r="E188" s="24"/>
      <c r="F188" s="19"/>
      <c r="G188" s="24">
        <f t="shared" si="41"/>
        <v>0</v>
      </c>
      <c r="H188" s="71"/>
    </row>
    <row r="189" spans="1:8" ht="35.25" customHeight="1" x14ac:dyDescent="0.25">
      <c r="A189" s="43" t="s">
        <v>324</v>
      </c>
      <c r="B189" s="42"/>
      <c r="C189" s="48">
        <v>67</v>
      </c>
      <c r="D189" s="19"/>
      <c r="E189" s="19"/>
      <c r="F189" s="19"/>
      <c r="G189" s="24">
        <f t="shared" si="41"/>
        <v>67</v>
      </c>
      <c r="H189" s="71"/>
    </row>
    <row r="190" spans="1:8" ht="31.5" x14ac:dyDescent="0.25">
      <c r="A190" s="14" t="s">
        <v>321</v>
      </c>
      <c r="B190" s="14"/>
      <c r="C190" s="24">
        <v>20</v>
      </c>
      <c r="D190" s="19"/>
      <c r="E190" s="19"/>
      <c r="F190" s="19"/>
      <c r="G190" s="24">
        <f t="shared" si="41"/>
        <v>20</v>
      </c>
      <c r="H190" s="71"/>
    </row>
    <row r="191" spans="1:8" ht="15.75" x14ac:dyDescent="0.25">
      <c r="A191" s="11" t="s">
        <v>348</v>
      </c>
      <c r="B191" s="11"/>
      <c r="C191" s="24">
        <v>297</v>
      </c>
      <c r="D191" s="19"/>
      <c r="E191" s="19"/>
      <c r="F191" s="19"/>
      <c r="G191" s="24">
        <f t="shared" si="41"/>
        <v>297</v>
      </c>
      <c r="H191" s="71"/>
    </row>
    <row r="192" spans="1:8" ht="15.75" x14ac:dyDescent="0.25">
      <c r="A192" s="17" t="s">
        <v>10</v>
      </c>
      <c r="B192" s="20" t="s">
        <v>82</v>
      </c>
      <c r="C192" s="19">
        <f>+C196+C194</f>
        <v>2103</v>
      </c>
      <c r="D192" s="19">
        <f t="shared" ref="D192:F192" si="45">+D196+D194</f>
        <v>0</v>
      </c>
      <c r="E192" s="19"/>
      <c r="F192" s="19">
        <f t="shared" si="45"/>
        <v>0</v>
      </c>
      <c r="G192" s="19">
        <f t="shared" si="41"/>
        <v>2103</v>
      </c>
      <c r="H192" s="71"/>
    </row>
    <row r="193" spans="1:10" ht="15.75" x14ac:dyDescent="0.25">
      <c r="A193" s="17" t="s">
        <v>142</v>
      </c>
      <c r="B193" s="20" t="s">
        <v>143</v>
      </c>
      <c r="C193" s="19">
        <f>C197</f>
        <v>2025</v>
      </c>
      <c r="D193" s="19">
        <f t="shared" ref="D193:F193" si="46">D197</f>
        <v>0</v>
      </c>
      <c r="E193" s="19"/>
      <c r="F193" s="19">
        <f t="shared" si="46"/>
        <v>0</v>
      </c>
      <c r="G193" s="19">
        <f t="shared" si="41"/>
        <v>2025</v>
      </c>
      <c r="H193" s="71"/>
    </row>
    <row r="194" spans="1:10" ht="15.75" x14ac:dyDescent="0.25">
      <c r="A194" s="17" t="s">
        <v>269</v>
      </c>
      <c r="B194" s="20" t="s">
        <v>83</v>
      </c>
      <c r="C194" s="19">
        <f>+C195</f>
        <v>40</v>
      </c>
      <c r="D194" s="19"/>
      <c r="E194" s="19"/>
      <c r="F194" s="19"/>
      <c r="G194" s="19">
        <f t="shared" si="41"/>
        <v>40</v>
      </c>
      <c r="H194" s="71"/>
    </row>
    <row r="195" spans="1:10" ht="15.75" x14ac:dyDescent="0.25">
      <c r="A195" s="11" t="s">
        <v>165</v>
      </c>
      <c r="B195" s="23" t="s">
        <v>144</v>
      </c>
      <c r="C195" s="24">
        <v>40</v>
      </c>
      <c r="D195" s="19"/>
      <c r="E195" s="19"/>
      <c r="F195" s="19"/>
      <c r="G195" s="24">
        <f t="shared" si="41"/>
        <v>40</v>
      </c>
      <c r="H195" s="71"/>
    </row>
    <row r="196" spans="1:10" ht="15.75" x14ac:dyDescent="0.25">
      <c r="A196" s="17" t="s">
        <v>141</v>
      </c>
      <c r="B196" s="20"/>
      <c r="C196" s="19">
        <f>+C197+C198</f>
        <v>2063</v>
      </c>
      <c r="D196" s="19">
        <f t="shared" ref="D196:F196" si="47">+D197+D198</f>
        <v>0</v>
      </c>
      <c r="E196" s="19"/>
      <c r="F196" s="19">
        <f t="shared" si="47"/>
        <v>0</v>
      </c>
      <c r="G196" s="19">
        <f t="shared" si="41"/>
        <v>2063</v>
      </c>
      <c r="H196" s="71"/>
    </row>
    <row r="197" spans="1:10" ht="15.75" x14ac:dyDescent="0.25">
      <c r="A197" s="11" t="s">
        <v>131</v>
      </c>
      <c r="B197" s="23" t="s">
        <v>143</v>
      </c>
      <c r="C197" s="24">
        <v>2025</v>
      </c>
      <c r="D197" s="19"/>
      <c r="E197" s="19"/>
      <c r="F197" s="19"/>
      <c r="G197" s="24">
        <f t="shared" si="41"/>
        <v>2025</v>
      </c>
      <c r="H197" s="71"/>
    </row>
    <row r="198" spans="1:10" ht="15.75" x14ac:dyDescent="0.25">
      <c r="A198" s="26" t="s">
        <v>202</v>
      </c>
      <c r="B198" s="23" t="s">
        <v>206</v>
      </c>
      <c r="C198" s="24">
        <v>38</v>
      </c>
      <c r="D198" s="19"/>
      <c r="E198" s="19"/>
      <c r="F198" s="19"/>
      <c r="G198" s="24">
        <f t="shared" si="41"/>
        <v>38</v>
      </c>
      <c r="H198" s="71"/>
    </row>
    <row r="199" spans="1:10" ht="15.75" x14ac:dyDescent="0.25">
      <c r="A199" s="17" t="s">
        <v>214</v>
      </c>
      <c r="B199" s="20" t="s">
        <v>84</v>
      </c>
      <c r="C199" s="19">
        <f>+C200+C201+C202+C203+C204+C205</f>
        <v>14345</v>
      </c>
      <c r="D199" s="19">
        <f t="shared" ref="D199:G199" si="48">+D200+D201+D202+D203+D204+D205</f>
        <v>0</v>
      </c>
      <c r="E199" s="19">
        <f t="shared" si="48"/>
        <v>0</v>
      </c>
      <c r="F199" s="19">
        <f t="shared" si="48"/>
        <v>0</v>
      </c>
      <c r="G199" s="19">
        <f t="shared" si="48"/>
        <v>14345</v>
      </c>
      <c r="H199" s="71"/>
    </row>
    <row r="200" spans="1:10" ht="15.75" x14ac:dyDescent="0.25">
      <c r="A200" s="17" t="s">
        <v>11</v>
      </c>
      <c r="B200" s="20" t="s">
        <v>85</v>
      </c>
      <c r="C200" s="19">
        <f>+C210</f>
        <v>4218</v>
      </c>
      <c r="D200" s="19">
        <f t="shared" ref="D200:G200" si="49">+D210</f>
        <v>0</v>
      </c>
      <c r="E200" s="19">
        <f t="shared" si="49"/>
        <v>0</v>
      </c>
      <c r="F200" s="19">
        <f t="shared" si="49"/>
        <v>0</v>
      </c>
      <c r="G200" s="19">
        <f t="shared" si="49"/>
        <v>4218</v>
      </c>
      <c r="H200" s="71"/>
    </row>
    <row r="201" spans="1:10" ht="15.75" x14ac:dyDescent="0.25">
      <c r="A201" s="17" t="s">
        <v>363</v>
      </c>
      <c r="B201" s="20" t="s">
        <v>86</v>
      </c>
      <c r="C201" s="19">
        <f>+C211+C215+C256</f>
        <v>5756</v>
      </c>
      <c r="D201" s="19">
        <f t="shared" ref="D201:G201" si="50">+D211+D215+D256</f>
        <v>0</v>
      </c>
      <c r="E201" s="19">
        <f t="shared" si="50"/>
        <v>0</v>
      </c>
      <c r="F201" s="19">
        <f t="shared" si="50"/>
        <v>0</v>
      </c>
      <c r="G201" s="19">
        <f t="shared" si="50"/>
        <v>5756</v>
      </c>
      <c r="H201" s="71"/>
    </row>
    <row r="202" spans="1:10" ht="15.75" x14ac:dyDescent="0.25">
      <c r="A202" s="21" t="s">
        <v>197</v>
      </c>
      <c r="B202" s="20" t="s">
        <v>199</v>
      </c>
      <c r="C202" s="19">
        <f>C212</f>
        <v>60</v>
      </c>
      <c r="D202" s="19">
        <f t="shared" ref="D202:G202" si="51">D212</f>
        <v>0</v>
      </c>
      <c r="E202" s="19">
        <f t="shared" si="51"/>
        <v>0</v>
      </c>
      <c r="F202" s="19">
        <f t="shared" si="51"/>
        <v>0</v>
      </c>
      <c r="G202" s="19">
        <f t="shared" si="51"/>
        <v>60</v>
      </c>
      <c r="H202" s="71"/>
    </row>
    <row r="203" spans="1:10" ht="15.75" x14ac:dyDescent="0.25">
      <c r="A203" s="17" t="s">
        <v>362</v>
      </c>
      <c r="B203" s="20" t="s">
        <v>199</v>
      </c>
      <c r="C203" s="19">
        <f>+C206+C255</f>
        <v>970</v>
      </c>
      <c r="D203" s="19">
        <f>+D206+D255</f>
        <v>0</v>
      </c>
      <c r="E203" s="19">
        <f>+E206+E255</f>
        <v>0</v>
      </c>
      <c r="F203" s="19">
        <f>+F206+F255</f>
        <v>0</v>
      </c>
      <c r="G203" s="19">
        <f>+G206+G255</f>
        <v>970</v>
      </c>
      <c r="H203" s="71"/>
    </row>
    <row r="204" spans="1:10" ht="15.75" x14ac:dyDescent="0.25">
      <c r="A204" s="17" t="s">
        <v>13</v>
      </c>
      <c r="B204" s="20" t="s">
        <v>87</v>
      </c>
      <c r="C204" s="19">
        <f>+C213+C239+C277</f>
        <v>1875</v>
      </c>
      <c r="D204" s="19">
        <f t="shared" ref="D204:G204" si="52">+D213+D239+D277</f>
        <v>0</v>
      </c>
      <c r="E204" s="19">
        <f t="shared" si="52"/>
        <v>0</v>
      </c>
      <c r="F204" s="19">
        <f t="shared" si="52"/>
        <v>0</v>
      </c>
      <c r="G204" s="19">
        <f t="shared" si="52"/>
        <v>1875</v>
      </c>
      <c r="H204" s="71"/>
    </row>
    <row r="205" spans="1:10" ht="15.75" x14ac:dyDescent="0.25">
      <c r="A205" s="38" t="s">
        <v>280</v>
      </c>
      <c r="B205" s="49" t="s">
        <v>251</v>
      </c>
      <c r="C205" s="19">
        <f>C285</f>
        <v>1466</v>
      </c>
      <c r="D205" s="19">
        <f t="shared" ref="D205:F205" si="53">D285</f>
        <v>0</v>
      </c>
      <c r="E205" s="19"/>
      <c r="F205" s="19">
        <f t="shared" si="53"/>
        <v>0</v>
      </c>
      <c r="G205" s="19">
        <f t="shared" si="41"/>
        <v>1466</v>
      </c>
      <c r="H205" s="71"/>
      <c r="J205" s="4"/>
    </row>
    <row r="206" spans="1:10" ht="15.75" x14ac:dyDescent="0.25">
      <c r="A206" s="17" t="s">
        <v>91</v>
      </c>
      <c r="B206" s="20" t="s">
        <v>90</v>
      </c>
      <c r="C206" s="19">
        <f>C207+C208</f>
        <v>400</v>
      </c>
      <c r="D206" s="19">
        <v>0</v>
      </c>
      <c r="E206" s="19"/>
      <c r="F206" s="19">
        <f t="shared" ref="F206" si="54">F207+F208</f>
        <v>0</v>
      </c>
      <c r="G206" s="19">
        <f t="shared" si="41"/>
        <v>400</v>
      </c>
      <c r="H206" s="71"/>
    </row>
    <row r="207" spans="1:10" ht="15.75" x14ac:dyDescent="0.25">
      <c r="A207" s="11" t="s">
        <v>327</v>
      </c>
      <c r="B207" s="35" t="s">
        <v>88</v>
      </c>
      <c r="C207" s="24">
        <v>0</v>
      </c>
      <c r="D207" s="24"/>
      <c r="E207" s="24"/>
      <c r="F207" s="24"/>
      <c r="G207" s="24">
        <f t="shared" si="41"/>
        <v>0</v>
      </c>
      <c r="H207" s="71"/>
    </row>
    <row r="208" spans="1:10" ht="15.75" x14ac:dyDescent="0.25">
      <c r="A208" s="11" t="s">
        <v>536</v>
      </c>
      <c r="B208" s="35" t="s">
        <v>88</v>
      </c>
      <c r="C208" s="24">
        <v>400</v>
      </c>
      <c r="D208" s="24"/>
      <c r="E208" s="24"/>
      <c r="F208" s="24"/>
      <c r="G208" s="24">
        <f t="shared" si="41"/>
        <v>400</v>
      </c>
      <c r="H208" s="71"/>
    </row>
    <row r="209" spans="1:8" ht="15.75" x14ac:dyDescent="0.25">
      <c r="A209" s="17" t="s">
        <v>92</v>
      </c>
      <c r="B209" s="12" t="s">
        <v>89</v>
      </c>
      <c r="C209" s="19">
        <f>+C210+C211+C213+C212</f>
        <v>6929</v>
      </c>
      <c r="D209" s="19"/>
      <c r="E209" s="19"/>
      <c r="F209" s="19"/>
      <c r="G209" s="19">
        <f t="shared" si="41"/>
        <v>6929</v>
      </c>
      <c r="H209" s="71"/>
    </row>
    <row r="210" spans="1:8" ht="15.75" x14ac:dyDescent="0.25">
      <c r="A210" s="11" t="s">
        <v>11</v>
      </c>
      <c r="B210" s="23" t="s">
        <v>85</v>
      </c>
      <c r="C210" s="24">
        <v>4218</v>
      </c>
      <c r="D210" s="19"/>
      <c r="E210" s="19"/>
      <c r="F210" s="19"/>
      <c r="G210" s="24">
        <f t="shared" si="41"/>
        <v>4218</v>
      </c>
      <c r="H210" s="71"/>
    </row>
    <row r="211" spans="1:8" ht="15.75" x14ac:dyDescent="0.25">
      <c r="A211" s="11" t="s">
        <v>12</v>
      </c>
      <c r="B211" s="23" t="s">
        <v>86</v>
      </c>
      <c r="C211" s="24">
        <v>2291</v>
      </c>
      <c r="D211" s="19"/>
      <c r="E211" s="19"/>
      <c r="F211" s="19"/>
      <c r="G211" s="24">
        <f t="shared" si="41"/>
        <v>2291</v>
      </c>
      <c r="H211" s="71"/>
    </row>
    <row r="212" spans="1:8" ht="15.75" x14ac:dyDescent="0.25">
      <c r="A212" s="26" t="s">
        <v>197</v>
      </c>
      <c r="B212" s="23" t="s">
        <v>199</v>
      </c>
      <c r="C212" s="24">
        <v>60</v>
      </c>
      <c r="D212" s="19"/>
      <c r="E212" s="19"/>
      <c r="F212" s="19"/>
      <c r="G212" s="24">
        <f t="shared" si="41"/>
        <v>60</v>
      </c>
      <c r="H212" s="71"/>
    </row>
    <row r="213" spans="1:8" ht="15.75" x14ac:dyDescent="0.25">
      <c r="A213" s="11" t="s">
        <v>210</v>
      </c>
      <c r="B213" s="23" t="s">
        <v>87</v>
      </c>
      <c r="C213" s="24">
        <v>360</v>
      </c>
      <c r="D213" s="19"/>
      <c r="E213" s="19"/>
      <c r="F213" s="19"/>
      <c r="G213" s="24">
        <f t="shared" si="41"/>
        <v>360</v>
      </c>
      <c r="H213" s="71"/>
    </row>
    <row r="214" spans="1:8" ht="15.75" x14ac:dyDescent="0.25">
      <c r="A214" s="17" t="s">
        <v>93</v>
      </c>
      <c r="B214" s="12" t="s">
        <v>89</v>
      </c>
      <c r="C214" s="19">
        <f>+C215+C239</f>
        <v>2700</v>
      </c>
      <c r="D214" s="19">
        <f>+D215+D239</f>
        <v>0</v>
      </c>
      <c r="E214" s="19">
        <f>+E215+E239</f>
        <v>0</v>
      </c>
      <c r="F214" s="19">
        <f>+F215+F239</f>
        <v>0</v>
      </c>
      <c r="G214" s="19">
        <f>+G215+G239</f>
        <v>2700</v>
      </c>
      <c r="H214" s="71"/>
    </row>
    <row r="215" spans="1:8" ht="15.75" x14ac:dyDescent="0.25">
      <c r="A215" s="17" t="s">
        <v>9</v>
      </c>
      <c r="B215" s="12"/>
      <c r="C215" s="18">
        <f>+C216+C217+C218+C219+C220+C222+C223+C225+C226+C227+C231+C232+C235+C236+C234+C221+C230+C233+C237+C224+C238</f>
        <v>1870</v>
      </c>
      <c r="D215" s="18">
        <f t="shared" ref="D215:F215" si="55">+D216+D217+D218+D219+D220+D222+D223+D225+D226+D227+D231+D232+D235+D236+D234+D221+D230+D233+D237+D224</f>
        <v>0</v>
      </c>
      <c r="E215" s="18">
        <f>+E216+E217+E218+E219+E220+E222+E223+E225+E226+E227+E231+E232+E235+E236+E234+E221+E230+E233+E237+E224+E228+E229</f>
        <v>0</v>
      </c>
      <c r="F215" s="18">
        <f t="shared" si="55"/>
        <v>0</v>
      </c>
      <c r="G215" s="18">
        <f>+G216+G217+G218+G219+G220+G222+G223+G225+G226+G227+G231+G232+G235+G236+G234+G221+G230+G233+G237+G224+G238</f>
        <v>1870</v>
      </c>
      <c r="H215" s="71"/>
    </row>
    <row r="216" spans="1:8" ht="15.75" x14ac:dyDescent="0.25">
      <c r="A216" s="13" t="s">
        <v>235</v>
      </c>
      <c r="B216" s="35"/>
      <c r="C216" s="24">
        <v>10</v>
      </c>
      <c r="D216" s="19"/>
      <c r="E216" s="19"/>
      <c r="F216" s="19"/>
      <c r="G216" s="24">
        <f t="shared" si="41"/>
        <v>10</v>
      </c>
      <c r="H216" s="71"/>
    </row>
    <row r="217" spans="1:8" ht="15.75" x14ac:dyDescent="0.25">
      <c r="A217" s="13" t="s">
        <v>432</v>
      </c>
      <c r="B217" s="35"/>
      <c r="C217" s="24">
        <v>300</v>
      </c>
      <c r="D217" s="19"/>
      <c r="E217" s="19"/>
      <c r="F217" s="19"/>
      <c r="G217" s="24">
        <f t="shared" si="41"/>
        <v>300</v>
      </c>
      <c r="H217" s="71"/>
    </row>
    <row r="218" spans="1:8" ht="15.75" x14ac:dyDescent="0.25">
      <c r="A218" s="13" t="s">
        <v>226</v>
      </c>
      <c r="B218" s="35"/>
      <c r="C218" s="24">
        <v>20</v>
      </c>
      <c r="D218" s="19"/>
      <c r="E218" s="19"/>
      <c r="F218" s="19"/>
      <c r="G218" s="24">
        <f t="shared" si="41"/>
        <v>20</v>
      </c>
      <c r="H218" s="71"/>
    </row>
    <row r="219" spans="1:8" ht="15.75" x14ac:dyDescent="0.25">
      <c r="A219" s="13" t="s">
        <v>295</v>
      </c>
      <c r="B219" s="35"/>
      <c r="C219" s="30">
        <v>20</v>
      </c>
      <c r="D219" s="19"/>
      <c r="E219" s="19"/>
      <c r="F219" s="19"/>
      <c r="G219" s="24">
        <f t="shared" si="41"/>
        <v>20</v>
      </c>
      <c r="H219" s="71"/>
    </row>
    <row r="220" spans="1:8" ht="15.75" x14ac:dyDescent="0.25">
      <c r="A220" s="13" t="s">
        <v>274</v>
      </c>
      <c r="B220" s="35"/>
      <c r="C220" s="30">
        <v>20</v>
      </c>
      <c r="D220" s="19"/>
      <c r="E220" s="19"/>
      <c r="F220" s="19"/>
      <c r="G220" s="24">
        <f t="shared" si="41"/>
        <v>20</v>
      </c>
      <c r="H220" s="71"/>
    </row>
    <row r="221" spans="1:8" ht="15.75" x14ac:dyDescent="0.25">
      <c r="A221" s="13" t="s">
        <v>557</v>
      </c>
      <c r="B221" s="35"/>
      <c r="C221" s="30">
        <v>336</v>
      </c>
      <c r="D221" s="24"/>
      <c r="E221" s="24"/>
      <c r="F221" s="19"/>
      <c r="G221" s="24">
        <f t="shared" si="41"/>
        <v>336</v>
      </c>
      <c r="H221" s="71"/>
    </row>
    <row r="222" spans="1:8" ht="15.75" x14ac:dyDescent="0.25">
      <c r="A222" s="13" t="s">
        <v>275</v>
      </c>
      <c r="B222" s="35"/>
      <c r="C222" s="30">
        <v>70</v>
      </c>
      <c r="D222" s="19"/>
      <c r="E222" s="19"/>
      <c r="F222" s="19"/>
      <c r="G222" s="24">
        <f t="shared" si="41"/>
        <v>70</v>
      </c>
      <c r="H222" s="71"/>
    </row>
    <row r="223" spans="1:8" ht="15.75" x14ac:dyDescent="0.25">
      <c r="A223" s="13" t="s">
        <v>279</v>
      </c>
      <c r="B223" s="35"/>
      <c r="C223" s="30">
        <v>70</v>
      </c>
      <c r="D223" s="19"/>
      <c r="E223" s="19"/>
      <c r="F223" s="19"/>
      <c r="G223" s="24">
        <f t="shared" si="41"/>
        <v>70</v>
      </c>
      <c r="H223" s="71"/>
    </row>
    <row r="224" spans="1:8" ht="47.25" x14ac:dyDescent="0.25">
      <c r="A224" s="60" t="s">
        <v>443</v>
      </c>
      <c r="B224" s="35"/>
      <c r="C224" s="30">
        <v>314</v>
      </c>
      <c r="D224" s="19"/>
      <c r="E224" s="24"/>
      <c r="F224" s="24"/>
      <c r="G224" s="24">
        <f t="shared" si="41"/>
        <v>314</v>
      </c>
      <c r="H224" s="71"/>
    </row>
    <row r="225" spans="1:8" ht="15.75" x14ac:dyDescent="0.25">
      <c r="A225" s="13" t="s">
        <v>276</v>
      </c>
      <c r="B225" s="35"/>
      <c r="C225" s="30">
        <v>35</v>
      </c>
      <c r="D225" s="19"/>
      <c r="E225" s="24"/>
      <c r="F225" s="19"/>
      <c r="G225" s="24">
        <f t="shared" si="41"/>
        <v>35</v>
      </c>
      <c r="H225" s="71"/>
    </row>
    <row r="226" spans="1:8" ht="15.75" x14ac:dyDescent="0.25">
      <c r="A226" s="13" t="s">
        <v>310</v>
      </c>
      <c r="B226" s="35"/>
      <c r="C226" s="30">
        <v>4</v>
      </c>
      <c r="D226" s="24"/>
      <c r="E226" s="24"/>
      <c r="F226" s="24"/>
      <c r="G226" s="24">
        <f t="shared" si="41"/>
        <v>4</v>
      </c>
      <c r="H226" s="71"/>
    </row>
    <row r="227" spans="1:8" ht="15.75" x14ac:dyDescent="0.25">
      <c r="A227" s="13" t="s">
        <v>430</v>
      </c>
      <c r="B227" s="35"/>
      <c r="C227" s="30">
        <v>5</v>
      </c>
      <c r="D227" s="24"/>
      <c r="E227" s="24"/>
      <c r="F227" s="24"/>
      <c r="G227" s="24">
        <f t="shared" si="41"/>
        <v>5</v>
      </c>
      <c r="H227" s="71"/>
    </row>
    <row r="228" spans="1:8" ht="15.75" x14ac:dyDescent="0.25">
      <c r="A228" s="13" t="s">
        <v>568</v>
      </c>
      <c r="B228" s="35"/>
      <c r="C228" s="30">
        <v>25</v>
      </c>
      <c r="D228" s="24"/>
      <c r="E228" s="24"/>
      <c r="F228" s="24"/>
      <c r="G228" s="24">
        <f t="shared" si="41"/>
        <v>25</v>
      </c>
      <c r="H228" s="71"/>
    </row>
    <row r="229" spans="1:8" ht="15.75" x14ac:dyDescent="0.25">
      <c r="A229" s="13" t="s">
        <v>569</v>
      </c>
      <c r="B229" s="35"/>
      <c r="C229" s="30">
        <v>104</v>
      </c>
      <c r="D229" s="24"/>
      <c r="E229" s="24"/>
      <c r="F229" s="24"/>
      <c r="G229" s="24">
        <v>104</v>
      </c>
      <c r="H229" s="71"/>
    </row>
    <row r="230" spans="1:8" ht="15.75" x14ac:dyDescent="0.25">
      <c r="A230" s="70" t="s">
        <v>572</v>
      </c>
      <c r="B230" s="35"/>
      <c r="C230" s="30">
        <v>220</v>
      </c>
      <c r="D230" s="24"/>
      <c r="E230" s="24"/>
      <c r="F230" s="24"/>
      <c r="G230" s="24">
        <v>220</v>
      </c>
      <c r="H230" s="71"/>
    </row>
    <row r="231" spans="1:8" ht="15.75" x14ac:dyDescent="0.25">
      <c r="A231" s="13" t="s">
        <v>431</v>
      </c>
      <c r="B231" s="35"/>
      <c r="C231" s="30">
        <v>0</v>
      </c>
      <c r="D231" s="19"/>
      <c r="E231" s="24"/>
      <c r="F231" s="19"/>
      <c r="G231" s="24">
        <f t="shared" si="41"/>
        <v>0</v>
      </c>
      <c r="H231" s="71"/>
    </row>
    <row r="232" spans="1:8" ht="15.75" x14ac:dyDescent="0.25">
      <c r="A232" s="13" t="s">
        <v>303</v>
      </c>
      <c r="B232" s="35"/>
      <c r="C232" s="30">
        <v>5</v>
      </c>
      <c r="D232" s="19"/>
      <c r="E232" s="19"/>
      <c r="F232" s="19"/>
      <c r="G232" s="24">
        <f t="shared" si="41"/>
        <v>5</v>
      </c>
      <c r="H232" s="71"/>
    </row>
    <row r="233" spans="1:8" ht="15.75" x14ac:dyDescent="0.25">
      <c r="A233" s="13" t="s">
        <v>573</v>
      </c>
      <c r="B233" s="35"/>
      <c r="C233" s="30">
        <v>170</v>
      </c>
      <c r="D233" s="19"/>
      <c r="E233" s="24"/>
      <c r="F233" s="19"/>
      <c r="G233" s="24">
        <v>170</v>
      </c>
      <c r="H233" s="71"/>
    </row>
    <row r="234" spans="1:8" ht="15.75" x14ac:dyDescent="0.25">
      <c r="A234" s="13" t="s">
        <v>570</v>
      </c>
      <c r="B234" s="35"/>
      <c r="C234" s="30">
        <v>107</v>
      </c>
      <c r="D234" s="24">
        <v>0</v>
      </c>
      <c r="E234" s="24"/>
      <c r="F234" s="24"/>
      <c r="G234" s="24">
        <f t="shared" si="41"/>
        <v>107</v>
      </c>
      <c r="H234" s="71"/>
    </row>
    <row r="235" spans="1:8" ht="15.75" x14ac:dyDescent="0.25">
      <c r="A235" s="13" t="s">
        <v>311</v>
      </c>
      <c r="B235" s="35"/>
      <c r="C235" s="30">
        <v>0</v>
      </c>
      <c r="D235" s="24">
        <v>0</v>
      </c>
      <c r="E235" s="24"/>
      <c r="F235" s="24"/>
      <c r="G235" s="24">
        <f t="shared" si="41"/>
        <v>0</v>
      </c>
      <c r="H235" s="71"/>
    </row>
    <row r="236" spans="1:8" ht="15.75" x14ac:dyDescent="0.25">
      <c r="A236" s="13" t="s">
        <v>325</v>
      </c>
      <c r="B236" s="13"/>
      <c r="C236" s="30">
        <v>10</v>
      </c>
      <c r="D236" s="19"/>
      <c r="E236" s="19"/>
      <c r="F236" s="19"/>
      <c r="G236" s="24">
        <f t="shared" si="41"/>
        <v>10</v>
      </c>
      <c r="H236" s="71"/>
    </row>
    <row r="237" spans="1:8" ht="15.75" x14ac:dyDescent="0.25">
      <c r="A237" s="13" t="s">
        <v>591</v>
      </c>
      <c r="B237" s="13"/>
      <c r="C237" s="30">
        <v>54</v>
      </c>
      <c r="D237" s="25"/>
      <c r="E237" s="30"/>
      <c r="F237" s="30"/>
      <c r="G237" s="30">
        <f t="shared" si="41"/>
        <v>54</v>
      </c>
      <c r="H237" s="71"/>
    </row>
    <row r="238" spans="1:8" ht="15.75" x14ac:dyDescent="0.25">
      <c r="A238" s="13" t="s">
        <v>429</v>
      </c>
      <c r="B238" s="12"/>
      <c r="C238" s="52">
        <v>100</v>
      </c>
      <c r="D238" s="19"/>
      <c r="E238" s="19"/>
      <c r="F238" s="19"/>
      <c r="G238" s="24">
        <f t="shared" si="41"/>
        <v>100</v>
      </c>
      <c r="H238" s="71"/>
    </row>
    <row r="239" spans="1:8" ht="15.75" x14ac:dyDescent="0.25">
      <c r="A239" s="50" t="s">
        <v>130</v>
      </c>
      <c r="B239" s="12"/>
      <c r="C239" s="51">
        <f>C240+C241+C242+C243+C244+C245+C246+C247+C248+C249+C250+C251+C252+C253+C254</f>
        <v>830</v>
      </c>
      <c r="D239" s="51">
        <f>+D240+D241+D242+D243+D244+D245+D246+D247+D248+D249+D250+D251+D252+D253+D254</f>
        <v>0</v>
      </c>
      <c r="E239" s="51">
        <f>+E240+E241+E242+E243+E244+E245+E246+E247+E248+E249+E250+E251+E252+E253+E254</f>
        <v>0</v>
      </c>
      <c r="F239" s="51">
        <f>+F240+F241+F242+F243+F244+F245+F246+F247+F248+F249+F250+F251+F252+F253+F254</f>
        <v>0</v>
      </c>
      <c r="G239" s="51">
        <f>+G240+G241+G242+G243+G244+G245+G246+G247+G248+G249+G250+G251+G252+G253+G254</f>
        <v>830</v>
      </c>
      <c r="H239" s="71"/>
    </row>
    <row r="240" spans="1:8" ht="15.75" x14ac:dyDescent="0.25">
      <c r="A240" s="13" t="s">
        <v>437</v>
      </c>
      <c r="B240" s="12"/>
      <c r="C240" s="52">
        <v>60</v>
      </c>
      <c r="D240" s="52"/>
      <c r="E240" s="52"/>
      <c r="F240" s="52"/>
      <c r="G240" s="24">
        <f t="shared" si="41"/>
        <v>60</v>
      </c>
      <c r="H240" s="71"/>
    </row>
    <row r="241" spans="1:8" ht="15.75" x14ac:dyDescent="0.25">
      <c r="A241" s="13" t="s">
        <v>310</v>
      </c>
      <c r="B241" s="12"/>
      <c r="C241" s="52">
        <v>202</v>
      </c>
      <c r="D241" s="52"/>
      <c r="E241" s="52"/>
      <c r="F241" s="52"/>
      <c r="G241" s="24">
        <f t="shared" ref="G241:G301" si="56">+C241+D241+E241+F241</f>
        <v>202</v>
      </c>
      <c r="H241" s="71"/>
    </row>
    <row r="242" spans="1:8" ht="15.75" x14ac:dyDescent="0.25">
      <c r="A242" s="13" t="s">
        <v>433</v>
      </c>
      <c r="B242" s="12"/>
      <c r="C242" s="52">
        <v>10</v>
      </c>
      <c r="D242" s="19"/>
      <c r="E242" s="19"/>
      <c r="F242" s="19"/>
      <c r="G242" s="24">
        <f t="shared" si="56"/>
        <v>10</v>
      </c>
      <c r="H242" s="71"/>
    </row>
    <row r="243" spans="1:8" ht="15.75" x14ac:dyDescent="0.25">
      <c r="A243" s="13" t="s">
        <v>430</v>
      </c>
      <c r="B243" s="12"/>
      <c r="C243" s="52">
        <v>56</v>
      </c>
      <c r="D243" s="24"/>
      <c r="E243" s="24"/>
      <c r="F243" s="19"/>
      <c r="G243" s="24">
        <f t="shared" si="56"/>
        <v>56</v>
      </c>
      <c r="H243" s="71"/>
    </row>
    <row r="244" spans="1:8" ht="15.75" x14ac:dyDescent="0.25">
      <c r="A244" s="13" t="s">
        <v>311</v>
      </c>
      <c r="B244" s="12"/>
      <c r="C244" s="52">
        <v>221</v>
      </c>
      <c r="D244" s="24"/>
      <c r="E244" s="24"/>
      <c r="F244" s="19"/>
      <c r="G244" s="24">
        <f t="shared" si="56"/>
        <v>221</v>
      </c>
      <c r="H244" s="71"/>
    </row>
    <row r="245" spans="1:8" ht="15.75" x14ac:dyDescent="0.25">
      <c r="A245" s="13" t="s">
        <v>434</v>
      </c>
      <c r="B245" s="12"/>
      <c r="C245" s="52">
        <v>10</v>
      </c>
      <c r="D245" s="19"/>
      <c r="E245" s="19"/>
      <c r="F245" s="19"/>
      <c r="G245" s="24">
        <f t="shared" si="56"/>
        <v>10</v>
      </c>
      <c r="H245" s="71"/>
    </row>
    <row r="246" spans="1:8" ht="31.5" x14ac:dyDescent="0.25">
      <c r="A246" s="13" t="s">
        <v>435</v>
      </c>
      <c r="B246" s="12"/>
      <c r="C246" s="52">
        <v>0</v>
      </c>
      <c r="D246" s="24"/>
      <c r="E246" s="19"/>
      <c r="F246" s="19"/>
      <c r="G246" s="24">
        <f t="shared" si="56"/>
        <v>0</v>
      </c>
      <c r="H246" s="71"/>
    </row>
    <row r="247" spans="1:8" ht="31.5" x14ac:dyDescent="0.25">
      <c r="A247" s="13" t="s">
        <v>560</v>
      </c>
      <c r="B247" s="12"/>
      <c r="C247" s="52">
        <v>70</v>
      </c>
      <c r="D247" s="24"/>
      <c r="E247" s="19"/>
      <c r="F247" s="19"/>
      <c r="G247" s="24">
        <v>70</v>
      </c>
      <c r="H247" s="71"/>
    </row>
    <row r="248" spans="1:8" ht="15.75" x14ac:dyDescent="0.25">
      <c r="A248" s="13" t="s">
        <v>436</v>
      </c>
      <c r="B248" s="12"/>
      <c r="C248" s="52">
        <v>10</v>
      </c>
      <c r="D248" s="19"/>
      <c r="E248" s="19"/>
      <c r="F248" s="19"/>
      <c r="G248" s="24">
        <f t="shared" si="56"/>
        <v>10</v>
      </c>
      <c r="H248" s="71"/>
    </row>
    <row r="249" spans="1:8" ht="15.75" x14ac:dyDescent="0.25">
      <c r="A249" s="13" t="s">
        <v>438</v>
      </c>
      <c r="B249" s="12"/>
      <c r="C249" s="52">
        <v>10</v>
      </c>
      <c r="D249" s="19"/>
      <c r="E249" s="19"/>
      <c r="F249" s="19"/>
      <c r="G249" s="24">
        <f t="shared" si="56"/>
        <v>10</v>
      </c>
      <c r="H249" s="71"/>
    </row>
    <row r="250" spans="1:8" ht="15.75" x14ac:dyDescent="0.25">
      <c r="A250" s="13" t="s">
        <v>439</v>
      </c>
      <c r="B250" s="12"/>
      <c r="C250" s="52">
        <v>10</v>
      </c>
      <c r="D250" s="19"/>
      <c r="E250" s="19"/>
      <c r="F250" s="19"/>
      <c r="G250" s="24">
        <f t="shared" si="56"/>
        <v>10</v>
      </c>
      <c r="H250" s="71"/>
    </row>
    <row r="251" spans="1:8" ht="15.75" x14ac:dyDescent="0.25">
      <c r="A251" s="13" t="s">
        <v>440</v>
      </c>
      <c r="B251" s="12"/>
      <c r="C251" s="52">
        <v>70</v>
      </c>
      <c r="D251" s="19"/>
      <c r="E251" s="19"/>
      <c r="F251" s="19"/>
      <c r="G251" s="24">
        <f t="shared" si="56"/>
        <v>70</v>
      </c>
      <c r="H251" s="71"/>
    </row>
    <row r="252" spans="1:8" ht="15.75" x14ac:dyDescent="0.25">
      <c r="A252" s="13"/>
      <c r="B252" s="12"/>
      <c r="C252" s="52"/>
      <c r="D252" s="19"/>
      <c r="E252" s="19"/>
      <c r="F252" s="19"/>
      <c r="G252" s="24"/>
      <c r="H252" s="71"/>
    </row>
    <row r="253" spans="1:8" ht="15.75" x14ac:dyDescent="0.25">
      <c r="A253" s="13" t="s">
        <v>408</v>
      </c>
      <c r="B253" s="12"/>
      <c r="C253" s="52">
        <v>91</v>
      </c>
      <c r="D253" s="19"/>
      <c r="E253" s="19"/>
      <c r="F253" s="19"/>
      <c r="G253" s="24">
        <f t="shared" si="56"/>
        <v>91</v>
      </c>
      <c r="H253" s="71"/>
    </row>
    <row r="254" spans="1:8" ht="34.5" customHeight="1" x14ac:dyDescent="0.25">
      <c r="A254" s="13" t="s">
        <v>312</v>
      </c>
      <c r="B254" s="35"/>
      <c r="C254" s="24">
        <v>10</v>
      </c>
      <c r="D254" s="19"/>
      <c r="E254" s="19"/>
      <c r="F254" s="19"/>
      <c r="G254" s="24">
        <f t="shared" si="56"/>
        <v>10</v>
      </c>
      <c r="H254" s="71"/>
    </row>
    <row r="255" spans="1:8" ht="15.75" x14ac:dyDescent="0.25">
      <c r="A255" s="17" t="s">
        <v>360</v>
      </c>
      <c r="B255" s="12" t="s">
        <v>361</v>
      </c>
      <c r="C255" s="25">
        <v>570</v>
      </c>
      <c r="D255" s="19"/>
      <c r="E255" s="19"/>
      <c r="F255" s="19"/>
      <c r="G255" s="19">
        <f t="shared" si="56"/>
        <v>570</v>
      </c>
      <c r="H255" s="71"/>
    </row>
    <row r="256" spans="1:8" ht="15" customHeight="1" x14ac:dyDescent="0.25">
      <c r="A256" s="17" t="s">
        <v>364</v>
      </c>
      <c r="B256" s="49" t="s">
        <v>94</v>
      </c>
      <c r="C256" s="51">
        <f>+C257+C258+C260+C263+C264+C267+C268+C269+C270+C271+C272+C273+C274+C275+C276+C262+C259+C261+C265+C266</f>
        <v>1595</v>
      </c>
      <c r="D256" s="51">
        <f t="shared" ref="D256:G256" si="57">+D257+D258+D260+D263+D264+D267+D268+D269+D270+D271+D272+D273+D274+D275+D276+D262+D259+D261+D265+D266</f>
        <v>0</v>
      </c>
      <c r="E256" s="51">
        <f t="shared" si="57"/>
        <v>0</v>
      </c>
      <c r="F256" s="51">
        <f t="shared" si="57"/>
        <v>0</v>
      </c>
      <c r="G256" s="51">
        <f t="shared" si="57"/>
        <v>1595</v>
      </c>
      <c r="H256" s="71"/>
    </row>
    <row r="257" spans="1:8" ht="35.25" customHeight="1" x14ac:dyDescent="0.25">
      <c r="A257" s="13" t="s">
        <v>285</v>
      </c>
      <c r="B257" s="37"/>
      <c r="C257" s="52">
        <v>80</v>
      </c>
      <c r="D257" s="19"/>
      <c r="E257" s="19"/>
      <c r="F257" s="19"/>
      <c r="G257" s="24">
        <f t="shared" si="56"/>
        <v>80</v>
      </c>
      <c r="H257" s="71"/>
    </row>
    <row r="258" spans="1:8" ht="15.75" x14ac:dyDescent="0.25">
      <c r="A258" s="13" t="s">
        <v>293</v>
      </c>
      <c r="B258" s="37"/>
      <c r="C258" s="24">
        <v>40</v>
      </c>
      <c r="D258" s="19"/>
      <c r="E258" s="19"/>
      <c r="F258" s="19"/>
      <c r="G258" s="24">
        <f t="shared" si="56"/>
        <v>40</v>
      </c>
      <c r="H258" s="71"/>
    </row>
    <row r="259" spans="1:8" ht="15.75" x14ac:dyDescent="0.25">
      <c r="A259" s="13" t="s">
        <v>501</v>
      </c>
      <c r="B259" s="37"/>
      <c r="C259" s="24">
        <v>20</v>
      </c>
      <c r="D259" s="19"/>
      <c r="E259" s="19"/>
      <c r="F259" s="19"/>
      <c r="G259" s="24">
        <f t="shared" si="56"/>
        <v>20</v>
      </c>
      <c r="H259" s="71"/>
    </row>
    <row r="260" spans="1:8" ht="15.75" x14ac:dyDescent="0.25">
      <c r="A260" s="13" t="s">
        <v>332</v>
      </c>
      <c r="B260" s="37"/>
      <c r="C260" s="24">
        <v>100</v>
      </c>
      <c r="D260" s="19"/>
      <c r="E260" s="19"/>
      <c r="F260" s="19"/>
      <c r="G260" s="24">
        <f t="shared" si="56"/>
        <v>100</v>
      </c>
      <c r="H260" s="71"/>
    </row>
    <row r="261" spans="1:8" ht="15.75" x14ac:dyDescent="0.25">
      <c r="A261" s="13" t="s">
        <v>527</v>
      </c>
      <c r="B261" s="37"/>
      <c r="C261" s="24">
        <v>30</v>
      </c>
      <c r="D261" s="24"/>
      <c r="E261" s="24"/>
      <c r="F261" s="24"/>
      <c r="G261" s="24">
        <f t="shared" si="56"/>
        <v>30</v>
      </c>
      <c r="H261" s="71"/>
    </row>
    <row r="262" spans="1:8" ht="15.75" x14ac:dyDescent="0.25">
      <c r="A262" s="13" t="s">
        <v>398</v>
      </c>
      <c r="B262" s="37"/>
      <c r="C262" s="24">
        <v>95</v>
      </c>
      <c r="D262" s="19"/>
      <c r="E262" s="19"/>
      <c r="F262" s="19"/>
      <c r="G262" s="24">
        <f t="shared" si="56"/>
        <v>95</v>
      </c>
      <c r="H262" s="71"/>
    </row>
    <row r="263" spans="1:8" ht="15.75" x14ac:dyDescent="0.25">
      <c r="A263" s="13" t="s">
        <v>224</v>
      </c>
      <c r="B263" s="37"/>
      <c r="C263" s="24">
        <v>50</v>
      </c>
      <c r="D263" s="19"/>
      <c r="E263" s="19"/>
      <c r="F263" s="19"/>
      <c r="G263" s="24">
        <f t="shared" si="56"/>
        <v>50</v>
      </c>
      <c r="H263" s="71"/>
    </row>
    <row r="264" spans="1:8" ht="36" customHeight="1" x14ac:dyDescent="0.25">
      <c r="A264" s="13" t="s">
        <v>261</v>
      </c>
      <c r="B264" s="37"/>
      <c r="C264" s="24">
        <v>510</v>
      </c>
      <c r="D264" s="19"/>
      <c r="E264" s="24"/>
      <c r="F264" s="24"/>
      <c r="G264" s="24">
        <f t="shared" si="56"/>
        <v>510</v>
      </c>
      <c r="H264" s="71"/>
    </row>
    <row r="265" spans="1:8" ht="20.25" customHeight="1" x14ac:dyDescent="0.25">
      <c r="A265" s="13" t="s">
        <v>544</v>
      </c>
      <c r="B265" s="36"/>
      <c r="C265" s="24">
        <v>10</v>
      </c>
      <c r="D265" s="24"/>
      <c r="E265" s="24"/>
      <c r="F265" s="24"/>
      <c r="G265" s="24">
        <f t="shared" si="56"/>
        <v>10</v>
      </c>
      <c r="H265" s="71"/>
    </row>
    <row r="266" spans="1:8" ht="21" customHeight="1" x14ac:dyDescent="0.25">
      <c r="A266" s="13" t="s">
        <v>545</v>
      </c>
      <c r="B266" s="36"/>
      <c r="C266" s="24">
        <v>60</v>
      </c>
      <c r="D266" s="24"/>
      <c r="E266" s="24"/>
      <c r="F266" s="24"/>
      <c r="G266" s="24">
        <f t="shared" si="56"/>
        <v>60</v>
      </c>
      <c r="H266" s="71"/>
    </row>
    <row r="267" spans="1:8" ht="15.75" x14ac:dyDescent="0.25">
      <c r="A267" s="13" t="s">
        <v>296</v>
      </c>
      <c r="B267" s="36"/>
      <c r="C267" s="24">
        <v>50</v>
      </c>
      <c r="D267" s="19"/>
      <c r="E267" s="19"/>
      <c r="F267" s="19"/>
      <c r="G267" s="24">
        <f t="shared" si="56"/>
        <v>50</v>
      </c>
      <c r="H267" s="71"/>
    </row>
    <row r="268" spans="1:8" ht="15.75" x14ac:dyDescent="0.25">
      <c r="A268" s="13" t="s">
        <v>262</v>
      </c>
      <c r="B268" s="36"/>
      <c r="C268" s="24">
        <v>10</v>
      </c>
      <c r="D268" s="19"/>
      <c r="E268" s="19"/>
      <c r="F268" s="19"/>
      <c r="G268" s="24">
        <f t="shared" si="56"/>
        <v>10</v>
      </c>
      <c r="H268" s="71"/>
    </row>
    <row r="269" spans="1:8" ht="15.75" x14ac:dyDescent="0.25">
      <c r="A269" s="13" t="s">
        <v>241</v>
      </c>
      <c r="B269" s="36"/>
      <c r="C269" s="24">
        <v>20</v>
      </c>
      <c r="D269" s="19"/>
      <c r="E269" s="19"/>
      <c r="F269" s="19"/>
      <c r="G269" s="24">
        <f t="shared" si="56"/>
        <v>20</v>
      </c>
      <c r="H269" s="71"/>
    </row>
    <row r="270" spans="1:8" ht="15.75" x14ac:dyDescent="0.25">
      <c r="A270" s="13" t="s">
        <v>263</v>
      </c>
      <c r="B270" s="37"/>
      <c r="C270" s="24">
        <v>20</v>
      </c>
      <c r="D270" s="19"/>
      <c r="E270" s="19"/>
      <c r="F270" s="19"/>
      <c r="G270" s="24">
        <f t="shared" si="56"/>
        <v>20</v>
      </c>
      <c r="H270" s="71"/>
    </row>
    <row r="271" spans="1:8" ht="15.75" x14ac:dyDescent="0.25">
      <c r="A271" s="13" t="s">
        <v>225</v>
      </c>
      <c r="B271" s="36"/>
      <c r="C271" s="24">
        <v>200</v>
      </c>
      <c r="D271" s="19"/>
      <c r="E271" s="24"/>
      <c r="F271" s="24"/>
      <c r="G271" s="24">
        <f t="shared" si="56"/>
        <v>200</v>
      </c>
      <c r="H271" s="71"/>
    </row>
    <row r="272" spans="1:8" ht="30.75" customHeight="1" x14ac:dyDescent="0.25">
      <c r="A272" s="13" t="s">
        <v>257</v>
      </c>
      <c r="B272" s="36"/>
      <c r="C272" s="24">
        <v>50</v>
      </c>
      <c r="D272" s="19"/>
      <c r="E272" s="19"/>
      <c r="F272" s="19"/>
      <c r="G272" s="24">
        <f t="shared" si="56"/>
        <v>50</v>
      </c>
      <c r="H272" s="71"/>
    </row>
    <row r="273" spans="1:8" ht="15.75" x14ac:dyDescent="0.25">
      <c r="A273" s="13" t="s">
        <v>264</v>
      </c>
      <c r="B273" s="37"/>
      <c r="C273" s="24">
        <v>50</v>
      </c>
      <c r="D273" s="19"/>
      <c r="E273" s="19"/>
      <c r="F273" s="19"/>
      <c r="G273" s="24">
        <f t="shared" si="56"/>
        <v>50</v>
      </c>
      <c r="H273" s="71"/>
    </row>
    <row r="274" spans="1:8" ht="15.75" x14ac:dyDescent="0.25">
      <c r="A274" s="13" t="s">
        <v>297</v>
      </c>
      <c r="B274" s="37"/>
      <c r="C274" s="30">
        <v>80</v>
      </c>
      <c r="D274" s="19"/>
      <c r="E274" s="24"/>
      <c r="F274" s="24"/>
      <c r="G274" s="24">
        <f t="shared" si="56"/>
        <v>80</v>
      </c>
      <c r="H274" s="71"/>
    </row>
    <row r="275" spans="1:8" ht="31.5" x14ac:dyDescent="0.25">
      <c r="A275" s="13" t="s">
        <v>282</v>
      </c>
      <c r="B275" s="36"/>
      <c r="C275" s="30">
        <v>40</v>
      </c>
      <c r="D275" s="19"/>
      <c r="E275" s="19"/>
      <c r="F275" s="19"/>
      <c r="G275" s="24">
        <f t="shared" si="56"/>
        <v>40</v>
      </c>
      <c r="H275" s="71"/>
    </row>
    <row r="276" spans="1:8" ht="15.75" x14ac:dyDescent="0.25">
      <c r="A276" s="13" t="s">
        <v>211</v>
      </c>
      <c r="B276" s="36"/>
      <c r="C276" s="30">
        <v>80</v>
      </c>
      <c r="D276" s="24"/>
      <c r="E276" s="24"/>
      <c r="F276" s="19"/>
      <c r="G276" s="24">
        <f t="shared" si="56"/>
        <v>80</v>
      </c>
      <c r="H276" s="71"/>
    </row>
    <row r="277" spans="1:8" ht="15.75" x14ac:dyDescent="0.25">
      <c r="A277" s="17" t="s">
        <v>44</v>
      </c>
      <c r="B277" s="49" t="s">
        <v>149</v>
      </c>
      <c r="C277" s="51">
        <f>+C278+C279+C280+C281+C282+C283+C284</f>
        <v>685</v>
      </c>
      <c r="D277" s="51">
        <f t="shared" ref="D277:G277" si="58">+D278+D279+D280+D281+D282+D283+D284</f>
        <v>0</v>
      </c>
      <c r="E277" s="51">
        <f t="shared" si="58"/>
        <v>0</v>
      </c>
      <c r="F277" s="51">
        <f t="shared" si="58"/>
        <v>0</v>
      </c>
      <c r="G277" s="51">
        <f t="shared" si="58"/>
        <v>685</v>
      </c>
      <c r="H277" s="71"/>
    </row>
    <row r="278" spans="1:8" ht="15.75" x14ac:dyDescent="0.25">
      <c r="A278" s="11" t="s">
        <v>339</v>
      </c>
      <c r="B278" s="49"/>
      <c r="C278" s="52">
        <v>292</v>
      </c>
      <c r="D278" s="24"/>
      <c r="E278" s="24"/>
      <c r="F278" s="19"/>
      <c r="G278" s="24">
        <f t="shared" si="56"/>
        <v>292</v>
      </c>
      <c r="H278" s="71"/>
    </row>
    <row r="279" spans="1:8" ht="23.25" customHeight="1" x14ac:dyDescent="0.25">
      <c r="A279" s="13" t="s">
        <v>258</v>
      </c>
      <c r="B279" s="37"/>
      <c r="C279" s="24">
        <v>100</v>
      </c>
      <c r="D279" s="19"/>
      <c r="E279" s="19"/>
      <c r="F279" s="19"/>
      <c r="G279" s="24">
        <f t="shared" si="56"/>
        <v>100</v>
      </c>
      <c r="H279" s="71"/>
    </row>
    <row r="280" spans="1:8" ht="23.25" customHeight="1" x14ac:dyDescent="0.25">
      <c r="A280" s="87" t="s">
        <v>441</v>
      </c>
      <c r="B280" s="36"/>
      <c r="C280" s="46">
        <v>0</v>
      </c>
      <c r="D280" s="19">
        <v>0</v>
      </c>
      <c r="E280" s="19"/>
      <c r="F280" s="24">
        <v>0</v>
      </c>
      <c r="G280" s="24">
        <f t="shared" si="56"/>
        <v>0</v>
      </c>
      <c r="H280" s="71"/>
    </row>
    <row r="281" spans="1:8" ht="23.25" customHeight="1" x14ac:dyDescent="0.25">
      <c r="A281" s="87" t="s">
        <v>502</v>
      </c>
      <c r="B281" s="36"/>
      <c r="C281" s="46">
        <v>87</v>
      </c>
      <c r="D281" s="19"/>
      <c r="E281" s="19"/>
      <c r="F281" s="19"/>
      <c r="G281" s="24">
        <f t="shared" si="56"/>
        <v>87</v>
      </c>
      <c r="H281" s="71"/>
    </row>
    <row r="282" spans="1:8" ht="23.25" customHeight="1" x14ac:dyDescent="0.25">
      <c r="A282" s="87" t="s">
        <v>442</v>
      </c>
      <c r="B282" s="36"/>
      <c r="C282" s="46">
        <v>201</v>
      </c>
      <c r="D282" s="24"/>
      <c r="E282" s="24"/>
      <c r="F282" s="19"/>
      <c r="G282" s="24">
        <f t="shared" si="56"/>
        <v>201</v>
      </c>
      <c r="H282" s="71"/>
    </row>
    <row r="283" spans="1:8" ht="51" customHeight="1" x14ac:dyDescent="0.25">
      <c r="A283" s="60" t="s">
        <v>443</v>
      </c>
      <c r="B283" s="36"/>
      <c r="C283" s="46">
        <v>0</v>
      </c>
      <c r="D283" s="24"/>
      <c r="E283" s="24"/>
      <c r="F283" s="19"/>
      <c r="G283" s="24">
        <f t="shared" si="56"/>
        <v>0</v>
      </c>
      <c r="H283" s="71"/>
    </row>
    <row r="284" spans="1:8" ht="54" customHeight="1" x14ac:dyDescent="0.25">
      <c r="A284" s="41" t="s">
        <v>340</v>
      </c>
      <c r="B284" s="36"/>
      <c r="C284" s="46">
        <v>5</v>
      </c>
      <c r="D284" s="19"/>
      <c r="E284" s="19"/>
      <c r="F284" s="19"/>
      <c r="G284" s="24">
        <f t="shared" si="56"/>
        <v>5</v>
      </c>
      <c r="H284" s="71"/>
    </row>
    <row r="285" spans="1:8" ht="15.75" x14ac:dyDescent="0.25">
      <c r="A285" s="53" t="s">
        <v>250</v>
      </c>
      <c r="B285" s="54" t="s">
        <v>251</v>
      </c>
      <c r="C285" s="55">
        <f>+C286</f>
        <v>1466</v>
      </c>
      <c r="D285" s="55">
        <f t="shared" ref="D285:F285" si="59">+D286</f>
        <v>0</v>
      </c>
      <c r="E285" s="55"/>
      <c r="F285" s="55">
        <f t="shared" si="59"/>
        <v>0</v>
      </c>
      <c r="G285" s="55">
        <f t="shared" si="56"/>
        <v>1466</v>
      </c>
      <c r="H285" s="71"/>
    </row>
    <row r="286" spans="1:8" ht="34.5" customHeight="1" x14ac:dyDescent="0.25">
      <c r="A286" s="56" t="s">
        <v>252</v>
      </c>
      <c r="B286" s="36"/>
      <c r="C286" s="95">
        <v>1466</v>
      </c>
      <c r="D286" s="46"/>
      <c r="E286" s="46"/>
      <c r="F286" s="105"/>
      <c r="G286" s="46">
        <f t="shared" si="56"/>
        <v>1466</v>
      </c>
      <c r="H286" s="71"/>
    </row>
    <row r="287" spans="1:8" ht="17.25" customHeight="1" x14ac:dyDescent="0.25">
      <c r="A287" s="41" t="s">
        <v>253</v>
      </c>
      <c r="B287" s="39"/>
      <c r="C287" s="96"/>
      <c r="D287" s="57"/>
      <c r="E287" s="57"/>
      <c r="F287" s="106"/>
      <c r="G287" s="48"/>
      <c r="H287" s="71"/>
    </row>
    <row r="288" spans="1:8" ht="15.75" x14ac:dyDescent="0.25">
      <c r="A288" s="21" t="s">
        <v>96</v>
      </c>
      <c r="B288" s="40" t="s">
        <v>95</v>
      </c>
      <c r="C288" s="57">
        <f>+C289+C290+C291+C292+C293</f>
        <v>50021</v>
      </c>
      <c r="D288" s="57">
        <f t="shared" ref="D288:G288" si="60">+D289+D290+D291+D292+D293</f>
        <v>0</v>
      </c>
      <c r="E288" s="57">
        <f t="shared" si="60"/>
        <v>0</v>
      </c>
      <c r="F288" s="57">
        <f t="shared" si="60"/>
        <v>0</v>
      </c>
      <c r="G288" s="57">
        <f t="shared" si="60"/>
        <v>50021</v>
      </c>
      <c r="H288" s="71"/>
    </row>
    <row r="289" spans="1:8" ht="15.75" x14ac:dyDescent="0.25">
      <c r="A289" s="17" t="s">
        <v>11</v>
      </c>
      <c r="B289" s="58" t="s">
        <v>97</v>
      </c>
      <c r="C289" s="19">
        <f>C295+C300+C320+C324</f>
        <v>19978</v>
      </c>
      <c r="D289" s="19">
        <f t="shared" ref="D289:F289" si="61">D295+D300+D320+D324</f>
        <v>0</v>
      </c>
      <c r="E289" s="19"/>
      <c r="F289" s="19">
        <f t="shared" si="61"/>
        <v>0</v>
      </c>
      <c r="G289" s="19">
        <f t="shared" si="56"/>
        <v>19978</v>
      </c>
      <c r="H289" s="71"/>
    </row>
    <row r="290" spans="1:8" ht="15.75" x14ac:dyDescent="0.25">
      <c r="A290" s="17" t="s">
        <v>12</v>
      </c>
      <c r="B290" s="12" t="s">
        <v>98</v>
      </c>
      <c r="C290" s="19">
        <f>+C301+C321+C325+C296</f>
        <v>5022</v>
      </c>
      <c r="D290" s="19">
        <f t="shared" ref="D290:F290" si="62">+D301+D321+D325+D296</f>
        <v>0</v>
      </c>
      <c r="E290" s="19"/>
      <c r="F290" s="19">
        <f t="shared" si="62"/>
        <v>0</v>
      </c>
      <c r="G290" s="19">
        <f t="shared" si="56"/>
        <v>5022</v>
      </c>
      <c r="H290" s="111"/>
    </row>
    <row r="291" spans="1:8" ht="15.75" x14ac:dyDescent="0.25">
      <c r="A291" s="17" t="s">
        <v>14</v>
      </c>
      <c r="B291" s="12" t="s">
        <v>99</v>
      </c>
      <c r="C291" s="19">
        <f>+C302+C315</f>
        <v>24752</v>
      </c>
      <c r="D291" s="19">
        <f t="shared" ref="D291:G291" si="63">+D302+D315</f>
        <v>0</v>
      </c>
      <c r="E291" s="19">
        <f t="shared" si="63"/>
        <v>0</v>
      </c>
      <c r="F291" s="19">
        <f t="shared" si="63"/>
        <v>0</v>
      </c>
      <c r="G291" s="19">
        <f t="shared" si="63"/>
        <v>24752</v>
      </c>
      <c r="H291" s="111"/>
    </row>
    <row r="292" spans="1:8" ht="15.75" x14ac:dyDescent="0.25">
      <c r="A292" s="21" t="s">
        <v>197</v>
      </c>
      <c r="B292" s="40" t="s">
        <v>198</v>
      </c>
      <c r="C292" s="19">
        <f>C308</f>
        <v>110</v>
      </c>
      <c r="D292" s="19"/>
      <c r="E292" s="19"/>
      <c r="F292" s="19"/>
      <c r="G292" s="19">
        <f t="shared" si="56"/>
        <v>110</v>
      </c>
      <c r="H292" s="111"/>
    </row>
    <row r="293" spans="1:8" ht="15.75" x14ac:dyDescent="0.25">
      <c r="A293" s="17" t="s">
        <v>13</v>
      </c>
      <c r="B293" s="12" t="s">
        <v>134</v>
      </c>
      <c r="C293" s="19">
        <f>+C297+C322+C326</f>
        <v>159</v>
      </c>
      <c r="D293" s="19">
        <f t="shared" ref="D293:F293" si="64">+D297+D322+D326</f>
        <v>0</v>
      </c>
      <c r="E293" s="19"/>
      <c r="F293" s="19">
        <f t="shared" si="64"/>
        <v>0</v>
      </c>
      <c r="G293" s="19">
        <f t="shared" si="56"/>
        <v>159</v>
      </c>
      <c r="H293" s="111"/>
    </row>
    <row r="294" spans="1:8" ht="15.75" x14ac:dyDescent="0.25">
      <c r="A294" s="17" t="s">
        <v>208</v>
      </c>
      <c r="B294" s="12" t="s">
        <v>100</v>
      </c>
      <c r="C294" s="19">
        <f>+C295+C296+C297</f>
        <v>4827</v>
      </c>
      <c r="D294" s="19"/>
      <c r="E294" s="19"/>
      <c r="F294" s="19"/>
      <c r="G294" s="19">
        <f t="shared" si="56"/>
        <v>4827</v>
      </c>
      <c r="H294" s="71"/>
    </row>
    <row r="295" spans="1:8" ht="15.75" x14ac:dyDescent="0.25">
      <c r="A295" s="11" t="s">
        <v>2</v>
      </c>
      <c r="B295" s="35"/>
      <c r="C295" s="24">
        <v>3140</v>
      </c>
      <c r="D295" s="19"/>
      <c r="E295" s="19"/>
      <c r="F295" s="19"/>
      <c r="G295" s="24">
        <f t="shared" si="56"/>
        <v>3140</v>
      </c>
      <c r="H295" s="71"/>
    </row>
    <row r="296" spans="1:8" ht="15.75" x14ac:dyDescent="0.25">
      <c r="A296" s="11" t="s">
        <v>57</v>
      </c>
      <c r="B296" s="35"/>
      <c r="C296" s="24">
        <v>1627</v>
      </c>
      <c r="D296" s="19"/>
      <c r="E296" s="19"/>
      <c r="F296" s="19"/>
      <c r="G296" s="24">
        <f t="shared" si="56"/>
        <v>1627</v>
      </c>
      <c r="H296" s="71"/>
    </row>
    <row r="297" spans="1:8" ht="15.75" x14ac:dyDescent="0.25">
      <c r="A297" s="11" t="s">
        <v>13</v>
      </c>
      <c r="B297" s="35"/>
      <c r="C297" s="24">
        <v>60</v>
      </c>
      <c r="D297" s="24"/>
      <c r="E297" s="24"/>
      <c r="F297" s="19"/>
      <c r="G297" s="24">
        <f t="shared" si="56"/>
        <v>60</v>
      </c>
      <c r="H297" s="71"/>
    </row>
    <row r="298" spans="1:8" ht="15.75" x14ac:dyDescent="0.25">
      <c r="A298" s="17" t="s">
        <v>51</v>
      </c>
      <c r="B298" s="12" t="s">
        <v>101</v>
      </c>
      <c r="C298" s="19">
        <f>+C300+C301+C302+C303</f>
        <v>34478</v>
      </c>
      <c r="D298" s="19">
        <f t="shared" ref="D298:F298" si="65">+D300+D301+D302+D303</f>
        <v>0</v>
      </c>
      <c r="E298" s="19"/>
      <c r="F298" s="19">
        <f t="shared" si="65"/>
        <v>0</v>
      </c>
      <c r="G298" s="19">
        <f t="shared" si="56"/>
        <v>34478</v>
      </c>
      <c r="H298" s="71"/>
    </row>
    <row r="299" spans="1:8" ht="15.75" x14ac:dyDescent="0.25">
      <c r="A299" s="17" t="s">
        <v>212</v>
      </c>
      <c r="B299" s="35"/>
      <c r="C299" s="24"/>
      <c r="D299" s="24"/>
      <c r="E299" s="24"/>
      <c r="F299" s="19"/>
      <c r="G299" s="24">
        <f t="shared" si="56"/>
        <v>0</v>
      </c>
      <c r="H299" s="71"/>
    </row>
    <row r="300" spans="1:8" ht="15.75" x14ac:dyDescent="0.25">
      <c r="A300" s="11" t="s">
        <v>2</v>
      </c>
      <c r="B300" s="35"/>
      <c r="C300" s="24">
        <f>+C305+C310+C313</f>
        <v>9581</v>
      </c>
      <c r="D300" s="24">
        <f t="shared" ref="D300:F300" si="66">+D305+D310+D313</f>
        <v>0</v>
      </c>
      <c r="E300" s="24"/>
      <c r="F300" s="24">
        <f t="shared" si="66"/>
        <v>0</v>
      </c>
      <c r="G300" s="24">
        <f t="shared" si="56"/>
        <v>9581</v>
      </c>
      <c r="H300" s="71"/>
    </row>
    <row r="301" spans="1:8" ht="15.75" x14ac:dyDescent="0.25">
      <c r="A301" s="11" t="s">
        <v>57</v>
      </c>
      <c r="B301" s="35"/>
      <c r="C301" s="24">
        <f>+C306+C311+C314</f>
        <v>371</v>
      </c>
      <c r="D301" s="24"/>
      <c r="E301" s="24"/>
      <c r="F301" s="19"/>
      <c r="G301" s="24">
        <f t="shared" si="56"/>
        <v>371</v>
      </c>
      <c r="H301" s="71"/>
    </row>
    <row r="302" spans="1:8" ht="15.75" x14ac:dyDescent="0.25">
      <c r="A302" s="11" t="s">
        <v>14</v>
      </c>
      <c r="B302" s="35"/>
      <c r="C302" s="24">
        <f>C307</f>
        <v>24416</v>
      </c>
      <c r="D302" s="24">
        <f t="shared" ref="D302:F302" si="67">D307</f>
        <v>0</v>
      </c>
      <c r="E302" s="24"/>
      <c r="F302" s="24">
        <f t="shared" si="67"/>
        <v>0</v>
      </c>
      <c r="G302" s="24">
        <f t="shared" ref="G302:G373" si="68">+C302+D302+E302+F302</f>
        <v>24416</v>
      </c>
      <c r="H302" s="71"/>
    </row>
    <row r="303" spans="1:8" ht="15.75" x14ac:dyDescent="0.25">
      <c r="A303" s="26" t="s">
        <v>197</v>
      </c>
      <c r="B303" s="35"/>
      <c r="C303" s="24">
        <f>C308</f>
        <v>110</v>
      </c>
      <c r="D303" s="24"/>
      <c r="E303" s="24"/>
      <c r="F303" s="19"/>
      <c r="G303" s="24">
        <f t="shared" si="68"/>
        <v>110</v>
      </c>
      <c r="H303" s="71"/>
    </row>
    <row r="304" spans="1:8" ht="15.75" x14ac:dyDescent="0.25">
      <c r="A304" s="17" t="s">
        <v>156</v>
      </c>
      <c r="B304" s="12" t="s">
        <v>157</v>
      </c>
      <c r="C304" s="19">
        <f>C305+C306+C307+C308</f>
        <v>32866</v>
      </c>
      <c r="D304" s="19">
        <f t="shared" ref="D304:F304" si="69">D305+D306+D307+D308</f>
        <v>0</v>
      </c>
      <c r="E304" s="19"/>
      <c r="F304" s="19">
        <f t="shared" si="69"/>
        <v>0</v>
      </c>
      <c r="G304" s="19">
        <f t="shared" si="68"/>
        <v>32866</v>
      </c>
      <c r="H304" s="71"/>
    </row>
    <row r="305" spans="1:8" ht="15.75" x14ac:dyDescent="0.25">
      <c r="A305" s="11" t="s">
        <v>43</v>
      </c>
      <c r="B305" s="35"/>
      <c r="C305" s="24">
        <v>8230</v>
      </c>
      <c r="D305" s="24"/>
      <c r="E305" s="24"/>
      <c r="F305" s="24"/>
      <c r="G305" s="24">
        <f t="shared" si="68"/>
        <v>8230</v>
      </c>
      <c r="H305" s="71"/>
    </row>
    <row r="306" spans="1:8" ht="15.75" x14ac:dyDescent="0.25">
      <c r="A306" s="11" t="s">
        <v>57</v>
      </c>
      <c r="B306" s="35"/>
      <c r="C306" s="24">
        <v>110</v>
      </c>
      <c r="D306" s="24"/>
      <c r="E306" s="24"/>
      <c r="F306" s="19"/>
      <c r="G306" s="24">
        <f t="shared" si="68"/>
        <v>110</v>
      </c>
      <c r="H306" s="71"/>
    </row>
    <row r="307" spans="1:8" ht="15.75" x14ac:dyDescent="0.25">
      <c r="A307" s="11" t="s">
        <v>14</v>
      </c>
      <c r="B307" s="35"/>
      <c r="C307" s="24">
        <v>24416</v>
      </c>
      <c r="D307" s="24"/>
      <c r="E307" s="24"/>
      <c r="F307" s="24"/>
      <c r="G307" s="24">
        <f t="shared" si="68"/>
        <v>24416</v>
      </c>
      <c r="H307" s="71"/>
    </row>
    <row r="308" spans="1:8" ht="15.75" x14ac:dyDescent="0.25">
      <c r="A308" s="26" t="s">
        <v>197</v>
      </c>
      <c r="B308" s="35"/>
      <c r="C308" s="24">
        <v>110</v>
      </c>
      <c r="D308" s="24"/>
      <c r="E308" s="24"/>
      <c r="F308" s="19"/>
      <c r="G308" s="24">
        <f t="shared" si="68"/>
        <v>110</v>
      </c>
      <c r="H308" s="71"/>
    </row>
    <row r="309" spans="1:8" ht="15.75" x14ac:dyDescent="0.25">
      <c r="A309" s="17" t="s">
        <v>356</v>
      </c>
      <c r="B309" s="12" t="s">
        <v>357</v>
      </c>
      <c r="C309" s="19">
        <f>+C310+C311</f>
        <v>872</v>
      </c>
      <c r="D309" s="19"/>
      <c r="E309" s="19"/>
      <c r="F309" s="19"/>
      <c r="G309" s="19">
        <f t="shared" si="68"/>
        <v>872</v>
      </c>
      <c r="H309" s="71"/>
    </row>
    <row r="310" spans="1:8" ht="15.75" x14ac:dyDescent="0.25">
      <c r="A310" s="11" t="s">
        <v>2</v>
      </c>
      <c r="B310" s="35"/>
      <c r="C310" s="24">
        <v>789</v>
      </c>
      <c r="D310" s="24"/>
      <c r="E310" s="24"/>
      <c r="F310" s="19"/>
      <c r="G310" s="24">
        <f t="shared" si="68"/>
        <v>789</v>
      </c>
      <c r="H310" s="71"/>
    </row>
    <row r="311" spans="1:8" ht="15.75" x14ac:dyDescent="0.25">
      <c r="A311" s="11" t="s">
        <v>57</v>
      </c>
      <c r="B311" s="35"/>
      <c r="C311" s="24">
        <v>83</v>
      </c>
      <c r="D311" s="24"/>
      <c r="E311" s="24"/>
      <c r="F311" s="19"/>
      <c r="G311" s="24">
        <f t="shared" si="68"/>
        <v>83</v>
      </c>
      <c r="H311" s="71"/>
    </row>
    <row r="312" spans="1:8" ht="15.75" x14ac:dyDescent="0.25">
      <c r="A312" s="17" t="s">
        <v>358</v>
      </c>
      <c r="B312" s="35"/>
      <c r="C312" s="19">
        <f>+C313+C314</f>
        <v>740</v>
      </c>
      <c r="D312" s="19"/>
      <c r="E312" s="19"/>
      <c r="F312" s="19"/>
      <c r="G312" s="19">
        <f t="shared" si="68"/>
        <v>740</v>
      </c>
      <c r="H312" s="71"/>
    </row>
    <row r="313" spans="1:8" ht="15.75" x14ac:dyDescent="0.25">
      <c r="A313" s="11" t="s">
        <v>2</v>
      </c>
      <c r="B313" s="35"/>
      <c r="C313" s="24">
        <v>562</v>
      </c>
      <c r="D313" s="24"/>
      <c r="E313" s="24"/>
      <c r="F313" s="19"/>
      <c r="G313" s="24">
        <f t="shared" si="68"/>
        <v>562</v>
      </c>
      <c r="H313" s="71"/>
    </row>
    <row r="314" spans="1:8" ht="15.75" x14ac:dyDescent="0.25">
      <c r="A314" s="11" t="s">
        <v>57</v>
      </c>
      <c r="B314" s="35"/>
      <c r="C314" s="24">
        <v>178</v>
      </c>
      <c r="D314" s="24"/>
      <c r="E314" s="24"/>
      <c r="F314" s="19"/>
      <c r="G314" s="24">
        <f t="shared" si="68"/>
        <v>178</v>
      </c>
      <c r="H314" s="71"/>
    </row>
    <row r="315" spans="1:8" ht="15.75" x14ac:dyDescent="0.25">
      <c r="A315" s="17" t="s">
        <v>103</v>
      </c>
      <c r="B315" s="12" t="s">
        <v>102</v>
      </c>
      <c r="C315" s="19">
        <f>+C316+C317+C318</f>
        <v>336</v>
      </c>
      <c r="D315" s="19">
        <f t="shared" ref="D315:G315" si="70">+D316+D317+D318</f>
        <v>0</v>
      </c>
      <c r="E315" s="19">
        <f t="shared" si="70"/>
        <v>0</v>
      </c>
      <c r="F315" s="19">
        <f t="shared" si="70"/>
        <v>0</v>
      </c>
      <c r="G315" s="19">
        <f t="shared" si="70"/>
        <v>336</v>
      </c>
      <c r="H315" s="71"/>
    </row>
    <row r="316" spans="1:8" ht="15.75" x14ac:dyDescent="0.25">
      <c r="A316" s="11" t="s">
        <v>289</v>
      </c>
      <c r="B316" s="35"/>
      <c r="C316" s="24">
        <v>140</v>
      </c>
      <c r="D316" s="24"/>
      <c r="E316" s="24"/>
      <c r="F316" s="19"/>
      <c r="G316" s="24">
        <f t="shared" si="68"/>
        <v>140</v>
      </c>
      <c r="H316" s="71"/>
    </row>
    <row r="317" spans="1:8" ht="15.75" x14ac:dyDescent="0.25">
      <c r="A317" s="11" t="s">
        <v>290</v>
      </c>
      <c r="B317" s="35"/>
      <c r="C317" s="24">
        <v>46</v>
      </c>
      <c r="D317" s="24"/>
      <c r="E317" s="24"/>
      <c r="F317" s="19"/>
      <c r="G317" s="24">
        <f t="shared" si="68"/>
        <v>46</v>
      </c>
      <c r="H317" s="71"/>
    </row>
    <row r="318" spans="1:8" ht="15.75" x14ac:dyDescent="0.25">
      <c r="A318" s="11" t="s">
        <v>15</v>
      </c>
      <c r="B318" s="35"/>
      <c r="C318" s="24">
        <v>150</v>
      </c>
      <c r="D318" s="24"/>
      <c r="E318" s="24"/>
      <c r="F318" s="24"/>
      <c r="G318" s="24">
        <f t="shared" si="68"/>
        <v>150</v>
      </c>
      <c r="H318" s="71"/>
    </row>
    <row r="319" spans="1:8" ht="15.75" x14ac:dyDescent="0.25">
      <c r="A319" s="17" t="s">
        <v>16</v>
      </c>
      <c r="B319" s="12" t="s">
        <v>104</v>
      </c>
      <c r="C319" s="19">
        <f>+C320+C321+C322</f>
        <v>2678</v>
      </c>
      <c r="D319" s="19"/>
      <c r="E319" s="19"/>
      <c r="F319" s="19"/>
      <c r="G319" s="19">
        <f t="shared" si="68"/>
        <v>2678</v>
      </c>
      <c r="H319" s="71"/>
    </row>
    <row r="320" spans="1:8" ht="15.75" x14ac:dyDescent="0.25">
      <c r="A320" s="11" t="s">
        <v>2</v>
      </c>
      <c r="B320" s="35"/>
      <c r="C320" s="24">
        <v>943</v>
      </c>
      <c r="D320" s="24"/>
      <c r="E320" s="24"/>
      <c r="F320" s="19"/>
      <c r="G320" s="24">
        <f t="shared" si="68"/>
        <v>943</v>
      </c>
      <c r="H320" s="71"/>
    </row>
    <row r="321" spans="1:8" ht="15.75" x14ac:dyDescent="0.25">
      <c r="A321" s="11" t="s">
        <v>57</v>
      </c>
      <c r="B321" s="35"/>
      <c r="C321" s="24">
        <v>1670</v>
      </c>
      <c r="D321" s="24"/>
      <c r="E321" s="24"/>
      <c r="F321" s="19"/>
      <c r="G321" s="24">
        <f t="shared" si="68"/>
        <v>1670</v>
      </c>
      <c r="H321" s="71"/>
    </row>
    <row r="322" spans="1:8" ht="15.75" x14ac:dyDescent="0.25">
      <c r="A322" s="11" t="s">
        <v>185</v>
      </c>
      <c r="B322" s="35"/>
      <c r="C322" s="24">
        <v>65</v>
      </c>
      <c r="D322" s="24"/>
      <c r="E322" s="24"/>
      <c r="F322" s="19"/>
      <c r="G322" s="24">
        <f t="shared" si="68"/>
        <v>65</v>
      </c>
      <c r="H322" s="71"/>
    </row>
    <row r="323" spans="1:8" ht="15.75" x14ac:dyDescent="0.25">
      <c r="A323" s="17" t="s">
        <v>161</v>
      </c>
      <c r="B323" s="12" t="s">
        <v>105</v>
      </c>
      <c r="C323" s="19">
        <f>+C324+C325+C326</f>
        <v>7702</v>
      </c>
      <c r="D323" s="19">
        <f t="shared" ref="D323:F323" si="71">+D324+D325+D326</f>
        <v>0</v>
      </c>
      <c r="E323" s="19"/>
      <c r="F323" s="19">
        <f t="shared" si="71"/>
        <v>0</v>
      </c>
      <c r="G323" s="19">
        <f t="shared" si="68"/>
        <v>7702</v>
      </c>
      <c r="H323" s="71"/>
    </row>
    <row r="324" spans="1:8" ht="15.75" x14ac:dyDescent="0.25">
      <c r="A324" s="11" t="s">
        <v>2</v>
      </c>
      <c r="B324" s="35"/>
      <c r="C324" s="24">
        <f>+C328+C332+C335</f>
        <v>6314</v>
      </c>
      <c r="D324" s="24"/>
      <c r="E324" s="24"/>
      <c r="F324" s="19"/>
      <c r="G324" s="24">
        <f t="shared" si="68"/>
        <v>6314</v>
      </c>
      <c r="H324" s="71"/>
    </row>
    <row r="325" spans="1:8" ht="15.75" x14ac:dyDescent="0.25">
      <c r="A325" s="11" t="s">
        <v>57</v>
      </c>
      <c r="B325" s="35"/>
      <c r="C325" s="24">
        <f>+C329+C333+C336</f>
        <v>1354</v>
      </c>
      <c r="D325" s="24">
        <f t="shared" ref="D325:F325" si="72">+D329+D333+D336</f>
        <v>0</v>
      </c>
      <c r="E325" s="24"/>
      <c r="F325" s="24">
        <f t="shared" si="72"/>
        <v>0</v>
      </c>
      <c r="G325" s="24">
        <f t="shared" si="68"/>
        <v>1354</v>
      </c>
      <c r="H325" s="71"/>
    </row>
    <row r="326" spans="1:8" ht="15.75" x14ac:dyDescent="0.25">
      <c r="A326" s="11" t="s">
        <v>185</v>
      </c>
      <c r="B326" s="35"/>
      <c r="C326" s="24">
        <f>+C337+C330</f>
        <v>34</v>
      </c>
      <c r="D326" s="24">
        <f t="shared" ref="D326:F326" si="73">+D337+D330</f>
        <v>0</v>
      </c>
      <c r="E326" s="24"/>
      <c r="F326" s="24">
        <f t="shared" si="73"/>
        <v>0</v>
      </c>
      <c r="G326" s="24">
        <f t="shared" si="68"/>
        <v>34</v>
      </c>
      <c r="H326" s="71"/>
    </row>
    <row r="327" spans="1:8" ht="15.75" x14ac:dyDescent="0.25">
      <c r="A327" s="17" t="s">
        <v>158</v>
      </c>
      <c r="B327" s="12"/>
      <c r="C327" s="19">
        <f>+C328+C329+C330</f>
        <v>5526</v>
      </c>
      <c r="D327" s="19">
        <f t="shared" ref="D327:F327" si="74">+D328+D329+D330</f>
        <v>0</v>
      </c>
      <c r="E327" s="19"/>
      <c r="F327" s="19">
        <f t="shared" si="74"/>
        <v>0</v>
      </c>
      <c r="G327" s="19">
        <f t="shared" si="68"/>
        <v>5526</v>
      </c>
      <c r="H327" s="71"/>
    </row>
    <row r="328" spans="1:8" ht="15.75" x14ac:dyDescent="0.25">
      <c r="A328" s="11" t="s">
        <v>2</v>
      </c>
      <c r="B328" s="35"/>
      <c r="C328" s="24">
        <v>5231</v>
      </c>
      <c r="D328" s="24"/>
      <c r="E328" s="24"/>
      <c r="F328" s="19"/>
      <c r="G328" s="24">
        <f t="shared" si="68"/>
        <v>5231</v>
      </c>
      <c r="H328" s="71"/>
    </row>
    <row r="329" spans="1:8" ht="15.75" x14ac:dyDescent="0.25">
      <c r="A329" s="11" t="s">
        <v>57</v>
      </c>
      <c r="B329" s="35"/>
      <c r="C329" s="24">
        <v>290</v>
      </c>
      <c r="D329" s="24"/>
      <c r="E329" s="24"/>
      <c r="F329" s="19"/>
      <c r="G329" s="24">
        <f t="shared" si="68"/>
        <v>290</v>
      </c>
      <c r="H329" s="71"/>
    </row>
    <row r="330" spans="1:8" ht="15.75" x14ac:dyDescent="0.25">
      <c r="A330" s="11" t="s">
        <v>185</v>
      </c>
      <c r="B330" s="42"/>
      <c r="C330" s="48">
        <v>5</v>
      </c>
      <c r="D330" s="48"/>
      <c r="E330" s="48"/>
      <c r="F330" s="57"/>
      <c r="G330" s="19">
        <f t="shared" si="68"/>
        <v>5</v>
      </c>
      <c r="H330" s="71"/>
    </row>
    <row r="331" spans="1:8" ht="15.75" x14ac:dyDescent="0.25">
      <c r="A331" s="21" t="s">
        <v>159</v>
      </c>
      <c r="B331" s="42"/>
      <c r="C331" s="57">
        <f>+C332+C333</f>
        <v>784</v>
      </c>
      <c r="D331" s="57">
        <f t="shared" ref="D331:F331" si="75">+D332+D333</f>
        <v>0</v>
      </c>
      <c r="E331" s="57"/>
      <c r="F331" s="57">
        <f t="shared" si="75"/>
        <v>0</v>
      </c>
      <c r="G331" s="19">
        <f t="shared" si="68"/>
        <v>784</v>
      </c>
      <c r="H331" s="71"/>
    </row>
    <row r="332" spans="1:8" ht="15.75" x14ac:dyDescent="0.25">
      <c r="A332" s="11" t="s">
        <v>2</v>
      </c>
      <c r="B332" s="35"/>
      <c r="C332" s="24">
        <v>374</v>
      </c>
      <c r="D332" s="24"/>
      <c r="E332" s="24"/>
      <c r="F332" s="19"/>
      <c r="G332" s="24">
        <f t="shared" si="68"/>
        <v>374</v>
      </c>
      <c r="H332" s="71"/>
    </row>
    <row r="333" spans="1:8" ht="15.75" x14ac:dyDescent="0.25">
      <c r="A333" s="11" t="s">
        <v>57</v>
      </c>
      <c r="B333" s="35"/>
      <c r="C333" s="24">
        <v>410</v>
      </c>
      <c r="D333" s="24"/>
      <c r="E333" s="24"/>
      <c r="F333" s="19"/>
      <c r="G333" s="19">
        <f t="shared" si="68"/>
        <v>410</v>
      </c>
      <c r="H333" s="71"/>
    </row>
    <row r="334" spans="1:8" ht="15.75" x14ac:dyDescent="0.25">
      <c r="A334" s="21" t="s">
        <v>160</v>
      </c>
      <c r="B334" s="42"/>
      <c r="C334" s="57">
        <f>+C335+C336+C337</f>
        <v>1392</v>
      </c>
      <c r="D334" s="57">
        <f t="shared" ref="D334:F334" si="76">+D335+D336+D337</f>
        <v>0</v>
      </c>
      <c r="E334" s="57"/>
      <c r="F334" s="57">
        <f t="shared" si="76"/>
        <v>0</v>
      </c>
      <c r="G334" s="19">
        <f t="shared" si="68"/>
        <v>1392</v>
      </c>
      <c r="H334" s="71"/>
    </row>
    <row r="335" spans="1:8" ht="15.75" x14ac:dyDescent="0.25">
      <c r="A335" s="11" t="s">
        <v>2</v>
      </c>
      <c r="B335" s="42"/>
      <c r="C335" s="24">
        <v>709</v>
      </c>
      <c r="D335" s="24"/>
      <c r="E335" s="24"/>
      <c r="F335" s="19"/>
      <c r="G335" s="24">
        <f t="shared" si="68"/>
        <v>709</v>
      </c>
      <c r="H335" s="71"/>
    </row>
    <row r="336" spans="1:8" ht="15.75" x14ac:dyDescent="0.25">
      <c r="A336" s="11" t="s">
        <v>57</v>
      </c>
      <c r="B336" s="42"/>
      <c r="C336" s="24">
        <v>654</v>
      </c>
      <c r="D336" s="19"/>
      <c r="E336" s="19"/>
      <c r="F336" s="19"/>
      <c r="G336" s="24">
        <f t="shared" si="68"/>
        <v>654</v>
      </c>
      <c r="H336" s="71"/>
    </row>
    <row r="337" spans="1:11" ht="15.75" x14ac:dyDescent="0.25">
      <c r="A337" s="11" t="s">
        <v>185</v>
      </c>
      <c r="B337" s="42"/>
      <c r="C337" s="24">
        <v>29</v>
      </c>
      <c r="D337" s="19"/>
      <c r="E337" s="19"/>
      <c r="F337" s="19"/>
      <c r="G337" s="24">
        <f t="shared" si="68"/>
        <v>29</v>
      </c>
      <c r="H337" s="71"/>
    </row>
    <row r="338" spans="1:11" ht="15.75" x14ac:dyDescent="0.25">
      <c r="A338" s="21" t="s">
        <v>110</v>
      </c>
      <c r="B338" s="40" t="s">
        <v>106</v>
      </c>
      <c r="C338" s="57">
        <f>+C339+C340+C341+C342+C343+C344+C345+C346</f>
        <v>35009</v>
      </c>
      <c r="D338" s="57">
        <f t="shared" ref="D338:G338" si="77">+D339+D340+D341+D342+D343+D344+D345+D346</f>
        <v>0</v>
      </c>
      <c r="E338" s="57">
        <f t="shared" si="77"/>
        <v>0</v>
      </c>
      <c r="F338" s="57">
        <f t="shared" si="77"/>
        <v>0</v>
      </c>
      <c r="G338" s="57">
        <f t="shared" si="77"/>
        <v>35009</v>
      </c>
      <c r="H338" s="71"/>
    </row>
    <row r="339" spans="1:11" ht="15.75" x14ac:dyDescent="0.25">
      <c r="A339" s="17" t="s">
        <v>164</v>
      </c>
      <c r="B339" s="12" t="s">
        <v>107</v>
      </c>
      <c r="C339" s="19">
        <f>+C348+C451+C455+C466+C491</f>
        <v>7331</v>
      </c>
      <c r="D339" s="19">
        <f t="shared" ref="D339:G339" si="78">+D348+D451+D455+D466+D491</f>
        <v>0</v>
      </c>
      <c r="E339" s="19">
        <f t="shared" si="78"/>
        <v>0</v>
      </c>
      <c r="F339" s="19">
        <f t="shared" si="78"/>
        <v>0</v>
      </c>
      <c r="G339" s="19">
        <f t="shared" si="78"/>
        <v>7331</v>
      </c>
      <c r="H339" s="71"/>
    </row>
    <row r="340" spans="1:11" ht="15.75" x14ac:dyDescent="0.25">
      <c r="A340" s="21" t="s">
        <v>602</v>
      </c>
      <c r="B340" s="12" t="s">
        <v>604</v>
      </c>
      <c r="C340" s="19">
        <f>C381+C499</f>
        <v>15409</v>
      </c>
      <c r="D340" s="19">
        <f>D381+D499</f>
        <v>0</v>
      </c>
      <c r="E340" s="19">
        <f>E381+E499</f>
        <v>0</v>
      </c>
      <c r="F340" s="19">
        <f>F381+F499</f>
        <v>0</v>
      </c>
      <c r="G340" s="19">
        <f>G381+G499</f>
        <v>15409</v>
      </c>
      <c r="H340" s="71"/>
    </row>
    <row r="341" spans="1:11" ht="15.75" x14ac:dyDescent="0.25">
      <c r="A341" s="21" t="s">
        <v>603</v>
      </c>
      <c r="B341" s="12" t="s">
        <v>605</v>
      </c>
      <c r="C341" s="19">
        <f>+C382+C500</f>
        <v>3123</v>
      </c>
      <c r="D341" s="19">
        <f>+D382+D500</f>
        <v>0</v>
      </c>
      <c r="E341" s="19">
        <f>+E382+E500</f>
        <v>0</v>
      </c>
      <c r="F341" s="19">
        <f>+F382+F500</f>
        <v>0</v>
      </c>
      <c r="G341" s="19">
        <f>+G382+G500</f>
        <v>3123</v>
      </c>
      <c r="H341" s="71"/>
      <c r="I341" s="4"/>
    </row>
    <row r="342" spans="1:11" ht="15.75" x14ac:dyDescent="0.25">
      <c r="A342" s="21" t="s">
        <v>197</v>
      </c>
      <c r="B342" s="12" t="s">
        <v>201</v>
      </c>
      <c r="C342" s="19">
        <f>C452</f>
        <v>0</v>
      </c>
      <c r="D342" s="19">
        <f t="shared" ref="D342:G342" si="79">D452</f>
        <v>0</v>
      </c>
      <c r="E342" s="19">
        <f t="shared" si="79"/>
        <v>0</v>
      </c>
      <c r="F342" s="19">
        <f t="shared" si="79"/>
        <v>0</v>
      </c>
      <c r="G342" s="19">
        <f t="shared" si="79"/>
        <v>0</v>
      </c>
      <c r="H342" s="71"/>
    </row>
    <row r="343" spans="1:11" ht="15.75" x14ac:dyDescent="0.25">
      <c r="A343" s="17" t="s">
        <v>393</v>
      </c>
      <c r="B343" s="98" t="s">
        <v>514</v>
      </c>
      <c r="C343" s="19">
        <f>C383</f>
        <v>0</v>
      </c>
      <c r="D343" s="19">
        <f t="shared" ref="D343:G343" si="80">D383</f>
        <v>0</v>
      </c>
      <c r="E343" s="19">
        <f t="shared" si="80"/>
        <v>0</v>
      </c>
      <c r="F343" s="19">
        <f t="shared" si="80"/>
        <v>0</v>
      </c>
      <c r="G343" s="19">
        <f t="shared" si="80"/>
        <v>0</v>
      </c>
      <c r="H343" s="71"/>
    </row>
    <row r="344" spans="1:11" ht="15.75" x14ac:dyDescent="0.25">
      <c r="A344" s="21" t="s">
        <v>464</v>
      </c>
      <c r="B344" s="12" t="s">
        <v>463</v>
      </c>
      <c r="C344" s="19">
        <f>C385</f>
        <v>1281</v>
      </c>
      <c r="D344" s="19">
        <f t="shared" ref="D344:G344" si="81">D385</f>
        <v>0</v>
      </c>
      <c r="E344" s="19">
        <f t="shared" si="81"/>
        <v>0</v>
      </c>
      <c r="F344" s="19">
        <f t="shared" si="81"/>
        <v>0</v>
      </c>
      <c r="G344" s="19">
        <f t="shared" si="81"/>
        <v>1281</v>
      </c>
      <c r="H344" s="71"/>
    </row>
    <row r="345" spans="1:11" ht="15.75" x14ac:dyDescent="0.25">
      <c r="A345" s="17" t="s">
        <v>5</v>
      </c>
      <c r="B345" s="12" t="s">
        <v>108</v>
      </c>
      <c r="C345" s="18">
        <f>+C403+C453+C481+C496+C493+C460</f>
        <v>7515</v>
      </c>
      <c r="D345" s="18">
        <f t="shared" ref="D345:G345" si="82">+D403+D453+D481+D496+D493+D460</f>
        <v>0</v>
      </c>
      <c r="E345" s="18">
        <f t="shared" si="82"/>
        <v>0</v>
      </c>
      <c r="F345" s="18">
        <f t="shared" si="82"/>
        <v>0</v>
      </c>
      <c r="G345" s="18">
        <f t="shared" si="82"/>
        <v>7515</v>
      </c>
      <c r="H345" s="71"/>
      <c r="K345" s="4"/>
    </row>
    <row r="346" spans="1:11" ht="15.75" x14ac:dyDescent="0.25">
      <c r="A346" s="17" t="s">
        <v>135</v>
      </c>
      <c r="B346" s="12" t="s">
        <v>136</v>
      </c>
      <c r="C346" s="19">
        <f>C464</f>
        <v>350</v>
      </c>
      <c r="D346" s="19">
        <f t="shared" ref="D346:G346" si="83">D464</f>
        <v>0</v>
      </c>
      <c r="E346" s="19"/>
      <c r="F346" s="19">
        <f t="shared" si="83"/>
        <v>0</v>
      </c>
      <c r="G346" s="19">
        <f t="shared" si="83"/>
        <v>350</v>
      </c>
      <c r="H346" s="71"/>
    </row>
    <row r="347" spans="1:11" ht="15.75" x14ac:dyDescent="0.25">
      <c r="A347" s="17" t="s">
        <v>111</v>
      </c>
      <c r="B347" s="12" t="s">
        <v>109</v>
      </c>
      <c r="C347" s="19">
        <f>+C348+C403</f>
        <v>7771</v>
      </c>
      <c r="D347" s="19">
        <f t="shared" ref="D347:F347" si="84">+D348+D403</f>
        <v>0</v>
      </c>
      <c r="E347" s="19">
        <f t="shared" si="84"/>
        <v>0</v>
      </c>
      <c r="F347" s="19">
        <f t="shared" si="84"/>
        <v>0</v>
      </c>
      <c r="G347" s="19">
        <v>6976</v>
      </c>
      <c r="H347" s="71"/>
    </row>
    <row r="348" spans="1:11" ht="15.75" x14ac:dyDescent="0.25">
      <c r="A348" s="17" t="s">
        <v>45</v>
      </c>
      <c r="B348" s="12" t="s">
        <v>112</v>
      </c>
      <c r="C348" s="19">
        <f>+C349+C350+C351+C352+C353+C354+C355+C358+C361+C362+C368+C369+C370+C371+C372+C373+C374+C375+C376+C377+C378+C379+C360+C359+C380+C357+C363+C364+C365+C366+C367</f>
        <v>2237</v>
      </c>
      <c r="D348" s="19">
        <f t="shared" ref="D348:G348" si="85">+D349+D350+D351+D352+D353+D354+D355+D358+D361+D362+D368+D369+D370+D371+D372+D373+D374+D375+D376+D377+D378+D379+D360+D359+D380+D357+D363+D364+D365+D366+D367</f>
        <v>0</v>
      </c>
      <c r="E348" s="19">
        <f t="shared" si="85"/>
        <v>0</v>
      </c>
      <c r="F348" s="19">
        <f t="shared" si="85"/>
        <v>0</v>
      </c>
      <c r="G348" s="19">
        <f t="shared" si="85"/>
        <v>2237</v>
      </c>
      <c r="H348" s="71"/>
    </row>
    <row r="349" spans="1:11" ht="15.75" x14ac:dyDescent="0.25">
      <c r="A349" s="11" t="s">
        <v>219</v>
      </c>
      <c r="B349" s="35"/>
      <c r="C349" s="24">
        <v>10</v>
      </c>
      <c r="D349" s="19"/>
      <c r="E349" s="19"/>
      <c r="F349" s="19"/>
      <c r="G349" s="24">
        <f t="shared" si="68"/>
        <v>10</v>
      </c>
      <c r="H349" s="71"/>
    </row>
    <row r="350" spans="1:11" ht="15.75" x14ac:dyDescent="0.25">
      <c r="A350" s="11" t="s">
        <v>239</v>
      </c>
      <c r="B350" s="35"/>
      <c r="C350" s="24">
        <v>60</v>
      </c>
      <c r="D350" s="24"/>
      <c r="E350" s="24"/>
      <c r="F350" s="24"/>
      <c r="G350" s="24">
        <f t="shared" si="68"/>
        <v>60</v>
      </c>
      <c r="H350" s="71"/>
    </row>
    <row r="351" spans="1:11" ht="15.75" x14ac:dyDescent="0.25">
      <c r="A351" s="11" t="s">
        <v>300</v>
      </c>
      <c r="B351" s="35"/>
      <c r="C351" s="24">
        <v>200</v>
      </c>
      <c r="D351" s="24"/>
      <c r="E351" s="19"/>
      <c r="F351" s="19"/>
      <c r="G351" s="24">
        <f t="shared" si="68"/>
        <v>200</v>
      </c>
      <c r="H351" s="71"/>
    </row>
    <row r="352" spans="1:11" ht="15.75" x14ac:dyDescent="0.25">
      <c r="A352" s="11" t="s">
        <v>221</v>
      </c>
      <c r="B352" s="35"/>
      <c r="C352" s="24">
        <v>130</v>
      </c>
      <c r="D352" s="24"/>
      <c r="E352" s="24"/>
      <c r="F352" s="24"/>
      <c r="G352" s="24">
        <f t="shared" si="68"/>
        <v>130</v>
      </c>
      <c r="H352" s="71"/>
    </row>
    <row r="353" spans="1:8" ht="15.75" x14ac:dyDescent="0.25">
      <c r="A353" s="47" t="s">
        <v>232</v>
      </c>
      <c r="B353" s="68"/>
      <c r="C353" s="46">
        <v>220</v>
      </c>
      <c r="D353" s="24"/>
      <c r="E353" s="19"/>
      <c r="F353" s="19"/>
      <c r="G353" s="24">
        <f t="shared" si="68"/>
        <v>220</v>
      </c>
      <c r="H353" s="71"/>
    </row>
    <row r="354" spans="1:8" ht="31.5" x14ac:dyDescent="0.25">
      <c r="A354" s="56" t="s">
        <v>222</v>
      </c>
      <c r="B354" s="68"/>
      <c r="C354" s="46">
        <v>150</v>
      </c>
      <c r="D354" s="46"/>
      <c r="E354" s="46"/>
      <c r="F354" s="46"/>
      <c r="G354" s="24">
        <f t="shared" si="68"/>
        <v>150</v>
      </c>
      <c r="H354" s="71"/>
    </row>
    <row r="355" spans="1:8" ht="15.75" x14ac:dyDescent="0.25">
      <c r="A355" s="47" t="s">
        <v>337</v>
      </c>
      <c r="B355" s="68"/>
      <c r="C355" s="95">
        <v>10</v>
      </c>
      <c r="D355" s="105"/>
      <c r="E355" s="105"/>
      <c r="F355" s="105"/>
      <c r="G355" s="24">
        <f t="shared" si="68"/>
        <v>10</v>
      </c>
      <c r="H355" s="71"/>
    </row>
    <row r="356" spans="1:8" ht="15.75" x14ac:dyDescent="0.25">
      <c r="A356" s="26" t="s">
        <v>338</v>
      </c>
      <c r="B356" s="42"/>
      <c r="C356" s="96"/>
      <c r="D356" s="106"/>
      <c r="E356" s="106"/>
      <c r="F356" s="106"/>
      <c r="G356" s="24">
        <f t="shared" si="68"/>
        <v>0</v>
      </c>
      <c r="H356" s="71"/>
    </row>
    <row r="357" spans="1:8" ht="15.75" x14ac:dyDescent="0.25">
      <c r="A357" s="26" t="s">
        <v>582</v>
      </c>
      <c r="B357" s="42"/>
      <c r="C357" s="96">
        <v>109</v>
      </c>
      <c r="D357" s="106"/>
      <c r="E357" s="96"/>
      <c r="F357" s="106"/>
      <c r="G357" s="24">
        <v>109</v>
      </c>
      <c r="H357" s="71"/>
    </row>
    <row r="358" spans="1:8" ht="15.75" x14ac:dyDescent="0.25">
      <c r="A358" s="11" t="s">
        <v>220</v>
      </c>
      <c r="B358" s="42"/>
      <c r="C358" s="48">
        <v>60</v>
      </c>
      <c r="D358" s="48"/>
      <c r="E358" s="48"/>
      <c r="F358" s="48"/>
      <c r="G358" s="24">
        <f t="shared" si="68"/>
        <v>60</v>
      </c>
      <c r="H358" s="71"/>
    </row>
    <row r="359" spans="1:8" ht="15.75" x14ac:dyDescent="0.25">
      <c r="A359" s="70" t="s">
        <v>580</v>
      </c>
      <c r="B359" s="42"/>
      <c r="C359" s="48">
        <v>53</v>
      </c>
      <c r="D359" s="48"/>
      <c r="E359" s="48"/>
      <c r="F359" s="48"/>
      <c r="G359" s="24">
        <f t="shared" si="68"/>
        <v>53</v>
      </c>
      <c r="H359" s="71"/>
    </row>
    <row r="360" spans="1:8" ht="15.75" x14ac:dyDescent="0.25">
      <c r="A360" s="11" t="s">
        <v>549</v>
      </c>
      <c r="B360" s="42"/>
      <c r="C360" s="48">
        <v>10</v>
      </c>
      <c r="D360" s="48"/>
      <c r="E360" s="48"/>
      <c r="F360" s="48"/>
      <c r="G360" s="24">
        <f t="shared" si="68"/>
        <v>10</v>
      </c>
      <c r="H360" s="71"/>
    </row>
    <row r="361" spans="1:8" ht="15.75" x14ac:dyDescent="0.25">
      <c r="A361" s="11" t="s">
        <v>223</v>
      </c>
      <c r="B361" s="35"/>
      <c r="C361" s="24">
        <v>40</v>
      </c>
      <c r="D361" s="19"/>
      <c r="E361" s="19"/>
      <c r="F361" s="19"/>
      <c r="G361" s="24">
        <f t="shared" si="68"/>
        <v>40</v>
      </c>
      <c r="H361" s="71"/>
    </row>
    <row r="362" spans="1:8" ht="15.75" x14ac:dyDescent="0.25">
      <c r="A362" s="11" t="s">
        <v>234</v>
      </c>
      <c r="B362" s="35"/>
      <c r="C362" s="24">
        <v>140</v>
      </c>
      <c r="D362" s="24"/>
      <c r="E362" s="24"/>
      <c r="F362" s="19"/>
      <c r="G362" s="24">
        <f t="shared" si="68"/>
        <v>140</v>
      </c>
      <c r="H362" s="71"/>
    </row>
    <row r="363" spans="1:8" ht="15.75" x14ac:dyDescent="0.25">
      <c r="A363" s="110" t="s">
        <v>583</v>
      </c>
      <c r="B363" s="35"/>
      <c r="C363" s="24">
        <v>105</v>
      </c>
      <c r="D363" s="24"/>
      <c r="E363" s="24"/>
      <c r="F363" s="24"/>
      <c r="G363" s="24">
        <f t="shared" si="68"/>
        <v>105</v>
      </c>
      <c r="H363" s="71"/>
    </row>
    <row r="364" spans="1:8" ht="15.75" x14ac:dyDescent="0.25">
      <c r="A364" s="110" t="s">
        <v>584</v>
      </c>
      <c r="B364" s="35"/>
      <c r="C364" s="24">
        <v>53</v>
      </c>
      <c r="D364" s="24"/>
      <c r="E364" s="24"/>
      <c r="F364" s="24"/>
      <c r="G364" s="24">
        <v>53</v>
      </c>
      <c r="H364" s="71"/>
    </row>
    <row r="365" spans="1:8" ht="15.75" x14ac:dyDescent="0.25">
      <c r="A365" s="110" t="s">
        <v>585</v>
      </c>
      <c r="B365" s="35"/>
      <c r="C365" s="24">
        <v>38</v>
      </c>
      <c r="D365" s="24"/>
      <c r="E365" s="24"/>
      <c r="F365" s="24"/>
      <c r="G365" s="24">
        <v>38</v>
      </c>
      <c r="H365" s="71"/>
    </row>
    <row r="366" spans="1:8" ht="15.75" x14ac:dyDescent="0.25">
      <c r="A366" s="110" t="s">
        <v>586</v>
      </c>
      <c r="B366" s="35"/>
      <c r="C366" s="24">
        <v>38</v>
      </c>
      <c r="D366" s="24"/>
      <c r="E366" s="24"/>
      <c r="F366" s="24"/>
      <c r="G366" s="24">
        <v>38</v>
      </c>
      <c r="H366" s="71"/>
    </row>
    <row r="367" spans="1:8" ht="15.75" x14ac:dyDescent="0.25">
      <c r="A367" s="110" t="s">
        <v>587</v>
      </c>
      <c r="B367" s="35"/>
      <c r="C367" s="24">
        <v>38</v>
      </c>
      <c r="D367" s="24"/>
      <c r="E367" s="24"/>
      <c r="F367" s="24"/>
      <c r="G367" s="24">
        <v>38</v>
      </c>
      <c r="H367" s="71"/>
    </row>
    <row r="368" spans="1:8" ht="31.5" x14ac:dyDescent="0.25">
      <c r="A368" s="86" t="s">
        <v>456</v>
      </c>
      <c r="B368" s="35"/>
      <c r="C368" s="24">
        <v>35</v>
      </c>
      <c r="D368" s="24"/>
      <c r="E368" s="24"/>
      <c r="F368" s="19"/>
      <c r="G368" s="24">
        <f t="shared" si="68"/>
        <v>35</v>
      </c>
      <c r="H368" s="71"/>
    </row>
    <row r="369" spans="1:11" ht="15.75" x14ac:dyDescent="0.25">
      <c r="A369" s="116" t="s">
        <v>445</v>
      </c>
      <c r="B369" s="117"/>
      <c r="C369" s="24">
        <v>120</v>
      </c>
      <c r="D369" s="24"/>
      <c r="E369" s="24"/>
      <c r="F369" s="19"/>
      <c r="G369" s="24">
        <f t="shared" si="68"/>
        <v>120</v>
      </c>
      <c r="H369" s="71"/>
    </row>
    <row r="370" spans="1:11" ht="15.75" x14ac:dyDescent="0.25">
      <c r="A370" s="112" t="s">
        <v>446</v>
      </c>
      <c r="B370" s="113"/>
      <c r="C370" s="24">
        <v>10</v>
      </c>
      <c r="D370" s="19"/>
      <c r="E370" s="19"/>
      <c r="F370" s="19"/>
      <c r="G370" s="24">
        <f t="shared" si="68"/>
        <v>10</v>
      </c>
      <c r="H370" s="71"/>
    </row>
    <row r="371" spans="1:11" ht="15.75" x14ac:dyDescent="0.25">
      <c r="A371" s="88" t="s">
        <v>447</v>
      </c>
      <c r="B371" s="13"/>
      <c r="C371" s="24">
        <v>80</v>
      </c>
      <c r="D371" s="19"/>
      <c r="E371" s="19"/>
      <c r="F371" s="19"/>
      <c r="G371" s="24">
        <f t="shared" si="68"/>
        <v>80</v>
      </c>
      <c r="H371" s="71"/>
    </row>
    <row r="372" spans="1:11" ht="15.75" x14ac:dyDescent="0.25">
      <c r="A372" s="11" t="s">
        <v>448</v>
      </c>
      <c r="B372" s="11"/>
      <c r="C372" s="24">
        <v>60</v>
      </c>
      <c r="D372" s="19"/>
      <c r="E372" s="19"/>
      <c r="F372" s="19"/>
      <c r="G372" s="24">
        <f t="shared" si="68"/>
        <v>60</v>
      </c>
      <c r="H372" s="71"/>
    </row>
    <row r="373" spans="1:11" ht="15.75" x14ac:dyDescent="0.25">
      <c r="A373" s="11" t="s">
        <v>449</v>
      </c>
      <c r="B373" s="11"/>
      <c r="C373" s="24">
        <v>157</v>
      </c>
      <c r="D373" s="24"/>
      <c r="E373" s="24"/>
      <c r="F373" s="19"/>
      <c r="G373" s="24">
        <f t="shared" si="68"/>
        <v>157</v>
      </c>
      <c r="H373" s="71"/>
    </row>
    <row r="374" spans="1:11" ht="31.5" x14ac:dyDescent="0.25">
      <c r="A374" s="14" t="s">
        <v>450</v>
      </c>
      <c r="B374" s="14"/>
      <c r="C374" s="24">
        <v>10</v>
      </c>
      <c r="D374" s="19"/>
      <c r="E374" s="19"/>
      <c r="F374" s="19"/>
      <c r="G374" s="24">
        <f t="shared" ref="G374:G447" si="86">+C374+D374+E374+F374</f>
        <v>10</v>
      </c>
      <c r="H374" s="71"/>
    </row>
    <row r="375" spans="1:11" ht="31.5" x14ac:dyDescent="0.25">
      <c r="A375" s="101" t="s">
        <v>451</v>
      </c>
      <c r="B375" s="89"/>
      <c r="C375" s="24">
        <v>20</v>
      </c>
      <c r="D375" s="19"/>
      <c r="E375" s="19"/>
      <c r="F375" s="19"/>
      <c r="G375" s="24">
        <f t="shared" si="86"/>
        <v>20</v>
      </c>
      <c r="H375" s="71"/>
    </row>
    <row r="376" spans="1:11" ht="15.75" x14ac:dyDescent="0.25">
      <c r="A376" s="90" t="s">
        <v>452</v>
      </c>
      <c r="B376" s="90"/>
      <c r="C376" s="24">
        <v>141</v>
      </c>
      <c r="D376" s="24"/>
      <c r="E376" s="19"/>
      <c r="F376" s="19"/>
      <c r="G376" s="24">
        <f t="shared" si="86"/>
        <v>141</v>
      </c>
      <c r="H376" s="71"/>
    </row>
    <row r="377" spans="1:11" ht="15.75" x14ac:dyDescent="0.25">
      <c r="A377" s="90" t="s">
        <v>453</v>
      </c>
      <c r="B377" s="90"/>
      <c r="C377" s="24">
        <v>50</v>
      </c>
      <c r="D377" s="19"/>
      <c r="E377" s="19"/>
      <c r="F377" s="19"/>
      <c r="G377" s="24">
        <f t="shared" si="86"/>
        <v>50</v>
      </c>
      <c r="H377" s="71"/>
      <c r="K377" s="4"/>
    </row>
    <row r="378" spans="1:11" ht="15.75" x14ac:dyDescent="0.25">
      <c r="A378" s="90" t="s">
        <v>454</v>
      </c>
      <c r="B378" s="90"/>
      <c r="C378" s="24">
        <v>10</v>
      </c>
      <c r="D378" s="19"/>
      <c r="E378" s="19"/>
      <c r="F378" s="19"/>
      <c r="G378" s="24">
        <f t="shared" si="86"/>
        <v>10</v>
      </c>
      <c r="H378" s="71"/>
    </row>
    <row r="379" spans="1:11" ht="15.75" x14ac:dyDescent="0.25">
      <c r="A379" s="90" t="s">
        <v>455</v>
      </c>
      <c r="B379" s="90"/>
      <c r="C379" s="24">
        <v>30</v>
      </c>
      <c r="D379" s="19"/>
      <c r="E379" s="19"/>
      <c r="F379" s="19"/>
      <c r="G379" s="24">
        <f t="shared" si="86"/>
        <v>30</v>
      </c>
      <c r="H379" s="71"/>
    </row>
    <row r="380" spans="1:11" ht="15.75" x14ac:dyDescent="0.25">
      <c r="A380" s="90" t="s">
        <v>581</v>
      </c>
      <c r="B380" s="97"/>
      <c r="C380" s="24">
        <v>50</v>
      </c>
      <c r="D380" s="19"/>
      <c r="E380" s="24"/>
      <c r="F380" s="24">
        <v>0</v>
      </c>
      <c r="G380" s="24">
        <f t="shared" si="86"/>
        <v>50</v>
      </c>
      <c r="H380" s="71"/>
    </row>
    <row r="381" spans="1:11" ht="31.5" x14ac:dyDescent="0.25">
      <c r="A381" s="109" t="s">
        <v>565</v>
      </c>
      <c r="B381" s="98" t="s">
        <v>597</v>
      </c>
      <c r="C381" s="19">
        <v>6719</v>
      </c>
      <c r="D381" s="19">
        <v>0</v>
      </c>
      <c r="E381" s="19">
        <v>0</v>
      </c>
      <c r="F381" s="19">
        <v>0</v>
      </c>
      <c r="G381" s="19">
        <f t="shared" si="86"/>
        <v>6719</v>
      </c>
      <c r="H381" s="71"/>
      <c r="J381" s="4"/>
      <c r="K381" s="4" t="s">
        <v>594</v>
      </c>
    </row>
    <row r="382" spans="1:11" ht="31.5" x14ac:dyDescent="0.25">
      <c r="A382" s="109" t="s">
        <v>566</v>
      </c>
      <c r="B382" s="98" t="s">
        <v>598</v>
      </c>
      <c r="C382" s="19">
        <v>2638</v>
      </c>
      <c r="D382" s="19">
        <v>0</v>
      </c>
      <c r="E382" s="19">
        <v>0</v>
      </c>
      <c r="F382" s="19">
        <v>0</v>
      </c>
      <c r="G382" s="19">
        <v>2638</v>
      </c>
      <c r="H382" s="71"/>
    </row>
    <row r="383" spans="1:11" ht="15.75" x14ac:dyDescent="0.25">
      <c r="A383" s="17" t="s">
        <v>393</v>
      </c>
      <c r="B383" s="98" t="s">
        <v>514</v>
      </c>
      <c r="C383" s="19">
        <f>C384</f>
        <v>0</v>
      </c>
      <c r="D383" s="19">
        <f t="shared" ref="D383:F383" si="87">D384</f>
        <v>0</v>
      </c>
      <c r="E383" s="19"/>
      <c r="F383" s="19">
        <f t="shared" si="87"/>
        <v>0</v>
      </c>
      <c r="G383" s="19">
        <f t="shared" si="86"/>
        <v>0</v>
      </c>
      <c r="H383" s="71"/>
    </row>
    <row r="384" spans="1:11" ht="31.5" x14ac:dyDescent="0.25">
      <c r="A384" s="14" t="s">
        <v>380</v>
      </c>
      <c r="B384" s="97"/>
      <c r="C384" s="24">
        <v>0</v>
      </c>
      <c r="D384" s="24">
        <v>0</v>
      </c>
      <c r="E384" s="24"/>
      <c r="F384" s="19"/>
      <c r="G384" s="24">
        <f t="shared" si="86"/>
        <v>0</v>
      </c>
      <c r="H384" s="71"/>
    </row>
    <row r="385" spans="1:8" ht="15.75" x14ac:dyDescent="0.25">
      <c r="A385" s="17" t="s">
        <v>393</v>
      </c>
      <c r="B385" s="81" t="s">
        <v>394</v>
      </c>
      <c r="C385" s="19">
        <f>+C386+C387+C388+C389+C390+C391+C392+C393+C394+C395+C396+C397+C398+C399+C400+C401+C402</f>
        <v>1281</v>
      </c>
      <c r="D385" s="19">
        <f t="shared" ref="D385:G385" si="88">+D386+D387+D388+D389+D390+D391+D392+D393+D394+D395+D396+D397+D398+D399+D400+D401+D402</f>
        <v>0</v>
      </c>
      <c r="E385" s="19">
        <f t="shared" si="88"/>
        <v>0</v>
      </c>
      <c r="F385" s="19">
        <f t="shared" si="88"/>
        <v>0</v>
      </c>
      <c r="G385" s="19">
        <f t="shared" si="88"/>
        <v>1281</v>
      </c>
      <c r="H385" s="71"/>
    </row>
    <row r="386" spans="1:8" ht="24" customHeight="1" x14ac:dyDescent="0.25">
      <c r="A386" s="15" t="s">
        <v>373</v>
      </c>
      <c r="B386" s="78"/>
      <c r="C386" s="24">
        <v>147</v>
      </c>
      <c r="D386" s="24"/>
      <c r="E386" s="24"/>
      <c r="F386" s="19"/>
      <c r="G386" s="24">
        <f t="shared" si="86"/>
        <v>147</v>
      </c>
      <c r="H386" s="71"/>
    </row>
    <row r="387" spans="1:8" ht="31.5" x14ac:dyDescent="0.25">
      <c r="A387" s="14" t="s">
        <v>374</v>
      </c>
      <c r="B387" s="79"/>
      <c r="C387" s="77">
        <v>5</v>
      </c>
      <c r="D387" s="19"/>
      <c r="E387" s="19"/>
      <c r="F387" s="19"/>
      <c r="G387" s="24">
        <f t="shared" si="86"/>
        <v>5</v>
      </c>
      <c r="H387" s="71"/>
    </row>
    <row r="388" spans="1:8" ht="31.5" x14ac:dyDescent="0.25">
      <c r="A388" s="14" t="s">
        <v>372</v>
      </c>
      <c r="B388" s="78"/>
      <c r="C388" s="24">
        <v>103</v>
      </c>
      <c r="D388" s="24"/>
      <c r="E388" s="24"/>
      <c r="F388" s="19"/>
      <c r="G388" s="24">
        <f t="shared" si="86"/>
        <v>103</v>
      </c>
      <c r="H388" s="71"/>
    </row>
    <row r="389" spans="1:8" ht="31.5" x14ac:dyDescent="0.25">
      <c r="A389" s="14" t="s">
        <v>526</v>
      </c>
      <c r="B389" s="79"/>
      <c r="C389" s="77">
        <v>284</v>
      </c>
      <c r="D389" s="24"/>
      <c r="E389" s="24"/>
      <c r="F389" s="19"/>
      <c r="G389" s="24">
        <f t="shared" si="86"/>
        <v>284</v>
      </c>
      <c r="H389" s="71"/>
    </row>
    <row r="390" spans="1:8" ht="15.75" x14ac:dyDescent="0.25">
      <c r="A390" s="11" t="s">
        <v>375</v>
      </c>
      <c r="B390" s="78"/>
      <c r="C390" s="24">
        <v>5</v>
      </c>
      <c r="D390" s="19"/>
      <c r="E390" s="19"/>
      <c r="F390" s="19"/>
      <c r="G390" s="24">
        <f t="shared" si="86"/>
        <v>5</v>
      </c>
      <c r="H390" s="71"/>
    </row>
    <row r="391" spans="1:8" ht="31.5" x14ac:dyDescent="0.25">
      <c r="A391" s="15" t="s">
        <v>376</v>
      </c>
      <c r="B391" s="78"/>
      <c r="C391" s="24">
        <v>5</v>
      </c>
      <c r="D391" s="19"/>
      <c r="E391" s="19"/>
      <c r="F391" s="19"/>
      <c r="G391" s="24">
        <f t="shared" si="86"/>
        <v>5</v>
      </c>
      <c r="H391" s="71"/>
    </row>
    <row r="392" spans="1:8" ht="31.5" x14ac:dyDescent="0.25">
      <c r="A392" s="14" t="s">
        <v>377</v>
      </c>
      <c r="B392" s="79"/>
      <c r="C392" s="77">
        <v>13</v>
      </c>
      <c r="D392" s="24"/>
      <c r="E392" s="24"/>
      <c r="F392" s="19"/>
      <c r="G392" s="24">
        <f t="shared" si="86"/>
        <v>13</v>
      </c>
      <c r="H392" s="71"/>
    </row>
    <row r="393" spans="1:8" ht="31.5" x14ac:dyDescent="0.25">
      <c r="A393" s="14" t="s">
        <v>378</v>
      </c>
      <c r="B393" s="37"/>
      <c r="C393" s="77">
        <v>30</v>
      </c>
      <c r="D393" s="19"/>
      <c r="E393" s="24"/>
      <c r="F393" s="19"/>
      <c r="G393" s="24">
        <f t="shared" si="86"/>
        <v>30</v>
      </c>
      <c r="H393" s="71"/>
    </row>
    <row r="394" spans="1:8" ht="15.75" x14ac:dyDescent="0.25">
      <c r="A394" s="70" t="s">
        <v>379</v>
      </c>
      <c r="B394" s="35"/>
      <c r="C394" s="77">
        <v>5</v>
      </c>
      <c r="D394" s="19"/>
      <c r="E394" s="24"/>
      <c r="F394" s="19"/>
      <c r="G394" s="24">
        <f t="shared" si="86"/>
        <v>5</v>
      </c>
      <c r="H394" s="71"/>
    </row>
    <row r="395" spans="1:8" ht="31.5" x14ac:dyDescent="0.25">
      <c r="A395" s="14" t="s">
        <v>380</v>
      </c>
      <c r="B395" s="37"/>
      <c r="C395" s="77">
        <v>0</v>
      </c>
      <c r="D395" s="24"/>
      <c r="E395" s="24"/>
      <c r="F395" s="19"/>
      <c r="G395" s="24">
        <f t="shared" si="86"/>
        <v>0</v>
      </c>
      <c r="H395" s="71"/>
    </row>
    <row r="396" spans="1:8" ht="31.5" x14ac:dyDescent="0.25">
      <c r="A396" s="15" t="s">
        <v>381</v>
      </c>
      <c r="B396" s="78"/>
      <c r="C396" s="77">
        <v>0</v>
      </c>
      <c r="D396" s="24"/>
      <c r="E396" s="24"/>
      <c r="F396" s="19"/>
      <c r="G396" s="24">
        <f t="shared" si="86"/>
        <v>0</v>
      </c>
      <c r="H396" s="71"/>
    </row>
    <row r="397" spans="1:8" ht="31.5" x14ac:dyDescent="0.25">
      <c r="A397" s="15" t="s">
        <v>382</v>
      </c>
      <c r="B397" s="78"/>
      <c r="C397" s="77">
        <v>175</v>
      </c>
      <c r="D397" s="24"/>
      <c r="E397" s="24"/>
      <c r="F397" s="19"/>
      <c r="G397" s="24">
        <f t="shared" si="86"/>
        <v>175</v>
      </c>
      <c r="H397" s="71"/>
    </row>
    <row r="398" spans="1:8" ht="31.5" x14ac:dyDescent="0.25">
      <c r="A398" s="15" t="s">
        <v>384</v>
      </c>
      <c r="B398" s="78"/>
      <c r="C398" s="77">
        <v>142</v>
      </c>
      <c r="D398" s="24"/>
      <c r="E398" s="24"/>
      <c r="F398" s="19"/>
      <c r="G398" s="24">
        <f t="shared" si="86"/>
        <v>142</v>
      </c>
      <c r="H398" s="71"/>
    </row>
    <row r="399" spans="1:8" ht="31.5" x14ac:dyDescent="0.25">
      <c r="A399" s="15" t="s">
        <v>385</v>
      </c>
      <c r="B399" s="78"/>
      <c r="C399" s="77">
        <v>5</v>
      </c>
      <c r="D399" s="19"/>
      <c r="E399" s="19"/>
      <c r="F399" s="19"/>
      <c r="G399" s="24">
        <f t="shared" si="86"/>
        <v>5</v>
      </c>
      <c r="H399" s="71"/>
    </row>
    <row r="400" spans="1:8" ht="31.5" x14ac:dyDescent="0.25">
      <c r="A400" s="80" t="s">
        <v>386</v>
      </c>
      <c r="B400" s="78"/>
      <c r="C400" s="77">
        <v>190</v>
      </c>
      <c r="D400" s="24"/>
      <c r="E400" s="24"/>
      <c r="F400" s="19"/>
      <c r="G400" s="24">
        <f t="shared" si="86"/>
        <v>190</v>
      </c>
      <c r="H400" s="71"/>
    </row>
    <row r="401" spans="1:8" ht="31.5" x14ac:dyDescent="0.25">
      <c r="A401" s="15" t="s">
        <v>391</v>
      </c>
      <c r="B401" s="78"/>
      <c r="C401" s="77">
        <v>172</v>
      </c>
      <c r="D401" s="19"/>
      <c r="E401" s="19">
        <v>0</v>
      </c>
      <c r="F401" s="19"/>
      <c r="G401" s="24">
        <f t="shared" si="86"/>
        <v>172</v>
      </c>
      <c r="H401" s="71"/>
    </row>
    <row r="402" spans="1:8" ht="31.5" x14ac:dyDescent="0.25">
      <c r="A402" s="15" t="s">
        <v>392</v>
      </c>
      <c r="B402" s="78"/>
      <c r="C402" s="77">
        <v>0</v>
      </c>
      <c r="D402" s="24"/>
      <c r="E402" s="24"/>
      <c r="F402" s="19"/>
      <c r="G402" s="24">
        <f t="shared" si="86"/>
        <v>0</v>
      </c>
      <c r="H402" s="71"/>
    </row>
    <row r="403" spans="1:8" ht="15.75" x14ac:dyDescent="0.25">
      <c r="A403" s="17" t="s">
        <v>204</v>
      </c>
      <c r="B403" s="12" t="s">
        <v>133</v>
      </c>
      <c r="C403" s="19">
        <f>+C412+C413+C414+C415+C418+C416+C417+C419+C420+C421+C422+C423+C424+C425+C426+C427+C428+C429+C430+C431+C432+C433+C434+C435+C436+C437+C438+C439+C441+C442+C443+C444+C445+C446+C447+C448+C411+C410+C406+C405+C404+C407+C408+C409</f>
        <v>5534</v>
      </c>
      <c r="D403" s="19">
        <f t="shared" ref="D403:G403" si="89">+D412+D413+D414+D415+D418+D416+D417+D419+D420+D421+D422+D423+D424+D425+D426+D427+D428+D429+D430+D431+D432+D433+D434+D435+D436+D437+D438+D439+D441+D442+D443+D444+D445+D446+D447+D448+D411+D410+D406+D405+D404+D407+D408+D409</f>
        <v>0</v>
      </c>
      <c r="E403" s="19">
        <f t="shared" si="89"/>
        <v>0</v>
      </c>
      <c r="F403" s="19">
        <f t="shared" si="89"/>
        <v>0</v>
      </c>
      <c r="G403" s="19">
        <f t="shared" si="89"/>
        <v>5534</v>
      </c>
      <c r="H403" s="71"/>
    </row>
    <row r="404" spans="1:8" ht="15.75" x14ac:dyDescent="0.25">
      <c r="A404" s="11" t="s">
        <v>577</v>
      </c>
      <c r="B404" s="12"/>
      <c r="C404" s="24">
        <v>303</v>
      </c>
      <c r="D404" s="19"/>
      <c r="E404" s="24"/>
      <c r="F404" s="24"/>
      <c r="G404" s="24">
        <v>303</v>
      </c>
      <c r="H404" s="71"/>
    </row>
    <row r="405" spans="1:8" ht="15.75" x14ac:dyDescent="0.25">
      <c r="A405" s="70" t="s">
        <v>578</v>
      </c>
      <c r="B405" s="12"/>
      <c r="C405" s="24">
        <v>306</v>
      </c>
      <c r="D405" s="19"/>
      <c r="E405" s="24"/>
      <c r="F405" s="24"/>
      <c r="G405" s="24">
        <v>306</v>
      </c>
      <c r="H405" s="71"/>
    </row>
    <row r="406" spans="1:8" ht="15.75" x14ac:dyDescent="0.25">
      <c r="A406" s="11" t="s">
        <v>576</v>
      </c>
      <c r="B406" s="12"/>
      <c r="C406" s="24">
        <v>124</v>
      </c>
      <c r="D406" s="19"/>
      <c r="E406" s="24"/>
      <c r="F406" s="24"/>
      <c r="G406" s="24">
        <v>124</v>
      </c>
      <c r="H406" s="71"/>
    </row>
    <row r="407" spans="1:8" ht="15.75" x14ac:dyDescent="0.25">
      <c r="A407" s="11" t="s">
        <v>579</v>
      </c>
      <c r="B407" s="12"/>
      <c r="C407" s="24">
        <v>63</v>
      </c>
      <c r="D407" s="19"/>
      <c r="E407" s="24"/>
      <c r="F407" s="24"/>
      <c r="G407" s="24">
        <v>63</v>
      </c>
      <c r="H407" s="71"/>
    </row>
    <row r="408" spans="1:8" ht="15.75" x14ac:dyDescent="0.25">
      <c r="A408" s="11" t="s">
        <v>589</v>
      </c>
      <c r="B408" s="12"/>
      <c r="C408" s="24">
        <v>220</v>
      </c>
      <c r="D408" s="19"/>
      <c r="E408" s="24"/>
      <c r="F408" s="24"/>
      <c r="G408" s="24">
        <v>220</v>
      </c>
      <c r="H408" s="71"/>
    </row>
    <row r="409" spans="1:8" ht="15.75" x14ac:dyDescent="0.25">
      <c r="A409" s="11" t="s">
        <v>590</v>
      </c>
      <c r="B409" s="12"/>
      <c r="C409" s="24">
        <v>115</v>
      </c>
      <c r="D409" s="19"/>
      <c r="E409" s="24"/>
      <c r="F409" s="24"/>
      <c r="G409" s="24">
        <v>115</v>
      </c>
      <c r="H409" s="71"/>
    </row>
    <row r="410" spans="1:8" ht="31.5" x14ac:dyDescent="0.25">
      <c r="A410" s="15" t="s">
        <v>392</v>
      </c>
      <c r="B410" s="12"/>
      <c r="C410" s="24">
        <v>56</v>
      </c>
      <c r="D410" s="24"/>
      <c r="E410" s="24"/>
      <c r="F410" s="24"/>
      <c r="G410" s="24">
        <f t="shared" si="86"/>
        <v>56</v>
      </c>
      <c r="H410" s="71"/>
    </row>
    <row r="411" spans="1:8" ht="31.5" x14ac:dyDescent="0.25">
      <c r="A411" s="15" t="s">
        <v>386</v>
      </c>
      <c r="B411" s="12"/>
      <c r="C411" s="24">
        <v>10</v>
      </c>
      <c r="D411" s="24"/>
      <c r="E411" s="24"/>
      <c r="F411" s="24"/>
      <c r="G411" s="24">
        <f t="shared" si="86"/>
        <v>10</v>
      </c>
      <c r="H411" s="71"/>
    </row>
    <row r="412" spans="1:8" ht="31.5" x14ac:dyDescent="0.25">
      <c r="A412" s="83" t="s">
        <v>406</v>
      </c>
      <c r="B412" s="12"/>
      <c r="C412" s="24">
        <v>120</v>
      </c>
      <c r="D412" s="19"/>
      <c r="E412" s="19"/>
      <c r="F412" s="19"/>
      <c r="G412" s="24">
        <f t="shared" si="86"/>
        <v>120</v>
      </c>
      <c r="H412" s="71"/>
    </row>
    <row r="413" spans="1:8" ht="31.5" x14ac:dyDescent="0.25">
      <c r="A413" s="83" t="s">
        <v>407</v>
      </c>
      <c r="B413" s="12"/>
      <c r="C413" s="24">
        <v>120</v>
      </c>
      <c r="D413" s="19"/>
      <c r="E413" s="19"/>
      <c r="F413" s="19"/>
      <c r="G413" s="24">
        <f t="shared" si="86"/>
        <v>120</v>
      </c>
      <c r="H413" s="71"/>
    </row>
    <row r="414" spans="1:8" ht="31.5" x14ac:dyDescent="0.25">
      <c r="A414" s="84" t="s">
        <v>593</v>
      </c>
      <c r="B414" s="12"/>
      <c r="C414" s="24">
        <v>230</v>
      </c>
      <c r="D414" s="19"/>
      <c r="E414" s="24"/>
      <c r="F414" s="19"/>
      <c r="G414" s="24">
        <f t="shared" si="86"/>
        <v>230</v>
      </c>
      <c r="H414" s="71"/>
    </row>
    <row r="415" spans="1:8" ht="15.75" x14ac:dyDescent="0.25">
      <c r="A415" s="85" t="s">
        <v>410</v>
      </c>
      <c r="B415" s="81"/>
      <c r="C415" s="24">
        <v>98</v>
      </c>
      <c r="D415" s="19"/>
      <c r="E415" s="19"/>
      <c r="F415" s="19"/>
      <c r="G415" s="24">
        <f t="shared" si="86"/>
        <v>98</v>
      </c>
      <c r="H415" s="71"/>
    </row>
    <row r="416" spans="1:8" ht="15.75" x14ac:dyDescent="0.25">
      <c r="A416" s="85" t="s">
        <v>411</v>
      </c>
      <c r="B416" s="81"/>
      <c r="C416" s="24">
        <v>100</v>
      </c>
      <c r="D416" s="19"/>
      <c r="E416" s="19"/>
      <c r="F416" s="19"/>
      <c r="G416" s="24">
        <f t="shared" si="86"/>
        <v>100</v>
      </c>
      <c r="H416" s="71"/>
    </row>
    <row r="417" spans="1:8" ht="15.75" x14ac:dyDescent="0.25">
      <c r="A417" s="85" t="s">
        <v>412</v>
      </c>
      <c r="B417" s="81"/>
      <c r="C417" s="24">
        <v>120</v>
      </c>
      <c r="D417" s="19"/>
      <c r="E417" s="19"/>
      <c r="F417" s="19"/>
      <c r="G417" s="24">
        <f t="shared" si="86"/>
        <v>120</v>
      </c>
      <c r="H417" s="71"/>
    </row>
    <row r="418" spans="1:8" ht="15.75" x14ac:dyDescent="0.25">
      <c r="A418" s="85" t="s">
        <v>413</v>
      </c>
      <c r="B418" s="81"/>
      <c r="C418" s="24">
        <v>95</v>
      </c>
      <c r="D418" s="19"/>
      <c r="E418" s="19"/>
      <c r="F418" s="19"/>
      <c r="G418" s="24">
        <f t="shared" si="86"/>
        <v>95</v>
      </c>
      <c r="H418" s="71"/>
    </row>
    <row r="419" spans="1:8" ht="31.5" x14ac:dyDescent="0.25">
      <c r="A419" s="85" t="s">
        <v>414</v>
      </c>
      <c r="B419" s="81"/>
      <c r="C419" s="24">
        <v>14</v>
      </c>
      <c r="D419" s="19"/>
      <c r="E419" s="19"/>
      <c r="F419" s="19"/>
      <c r="G419" s="24">
        <f t="shared" si="86"/>
        <v>14</v>
      </c>
      <c r="H419" s="71"/>
    </row>
    <row r="420" spans="1:8" ht="15.75" x14ac:dyDescent="0.25">
      <c r="A420" s="85" t="s">
        <v>415</v>
      </c>
      <c r="B420" s="81"/>
      <c r="C420" s="24">
        <v>62</v>
      </c>
      <c r="D420" s="24"/>
      <c r="E420" s="24"/>
      <c r="F420" s="19"/>
      <c r="G420" s="24">
        <f t="shared" si="86"/>
        <v>62</v>
      </c>
      <c r="H420" s="71"/>
    </row>
    <row r="421" spans="1:8" ht="31.5" x14ac:dyDescent="0.25">
      <c r="A421" s="15" t="s">
        <v>416</v>
      </c>
      <c r="B421" s="81"/>
      <c r="C421" s="24">
        <v>33</v>
      </c>
      <c r="D421" s="19"/>
      <c r="E421" s="19"/>
      <c r="F421" s="19"/>
      <c r="G421" s="24">
        <f t="shared" si="86"/>
        <v>33</v>
      </c>
      <c r="H421" s="71"/>
    </row>
    <row r="422" spans="1:8" ht="15.75" x14ac:dyDescent="0.25">
      <c r="A422" s="15" t="s">
        <v>417</v>
      </c>
      <c r="B422" s="81"/>
      <c r="C422" s="24">
        <v>25</v>
      </c>
      <c r="D422" s="19"/>
      <c r="E422" s="19"/>
      <c r="F422" s="19"/>
      <c r="G422" s="24">
        <f t="shared" si="86"/>
        <v>25</v>
      </c>
      <c r="H422" s="71"/>
    </row>
    <row r="423" spans="1:8" ht="15.75" x14ac:dyDescent="0.25">
      <c r="A423" s="15" t="s">
        <v>418</v>
      </c>
      <c r="B423" s="81"/>
      <c r="C423" s="24">
        <v>26</v>
      </c>
      <c r="D423" s="19"/>
      <c r="E423" s="19"/>
      <c r="F423" s="19"/>
      <c r="G423" s="24">
        <f t="shared" si="86"/>
        <v>26</v>
      </c>
      <c r="H423" s="71"/>
    </row>
    <row r="424" spans="1:8" ht="15.75" x14ac:dyDescent="0.25">
      <c r="A424" s="15" t="s">
        <v>419</v>
      </c>
      <c r="B424" s="81"/>
      <c r="C424" s="24">
        <v>20</v>
      </c>
      <c r="D424" s="19"/>
      <c r="E424" s="19"/>
      <c r="F424" s="19"/>
      <c r="G424" s="24">
        <f t="shared" si="86"/>
        <v>20</v>
      </c>
      <c r="H424" s="71"/>
    </row>
    <row r="425" spans="1:8" ht="15.75" x14ac:dyDescent="0.25">
      <c r="A425" s="15" t="s">
        <v>420</v>
      </c>
      <c r="B425" s="81"/>
      <c r="C425" s="24">
        <v>84</v>
      </c>
      <c r="D425" s="24"/>
      <c r="E425" s="24"/>
      <c r="F425" s="19"/>
      <c r="G425" s="24">
        <f t="shared" si="86"/>
        <v>84</v>
      </c>
      <c r="H425" s="71"/>
    </row>
    <row r="426" spans="1:8" ht="15.75" x14ac:dyDescent="0.25">
      <c r="A426" s="15" t="s">
        <v>421</v>
      </c>
      <c r="B426" s="81"/>
      <c r="C426" s="24">
        <v>61</v>
      </c>
      <c r="D426" s="24"/>
      <c r="E426" s="24"/>
      <c r="F426" s="19"/>
      <c r="G426" s="24">
        <f t="shared" si="86"/>
        <v>61</v>
      </c>
      <c r="H426" s="71"/>
    </row>
    <row r="427" spans="1:8" ht="15.75" x14ac:dyDescent="0.25">
      <c r="A427" s="15" t="s">
        <v>422</v>
      </c>
      <c r="B427" s="81"/>
      <c r="C427" s="24">
        <v>27</v>
      </c>
      <c r="D427" s="19"/>
      <c r="E427" s="19"/>
      <c r="F427" s="19"/>
      <c r="G427" s="24">
        <f t="shared" si="86"/>
        <v>27</v>
      </c>
      <c r="H427" s="71"/>
    </row>
    <row r="428" spans="1:8" ht="15.75" x14ac:dyDescent="0.25">
      <c r="A428" s="15" t="s">
        <v>423</v>
      </c>
      <c r="B428" s="81"/>
      <c r="C428" s="24">
        <v>153</v>
      </c>
      <c r="D428" s="19"/>
      <c r="E428" s="19"/>
      <c r="F428" s="19"/>
      <c r="G428" s="24">
        <f t="shared" si="86"/>
        <v>153</v>
      </c>
      <c r="H428" s="71"/>
    </row>
    <row r="429" spans="1:8" ht="15.75" x14ac:dyDescent="0.25">
      <c r="A429" s="15" t="s">
        <v>424</v>
      </c>
      <c r="B429" s="81"/>
      <c r="C429" s="24">
        <v>137</v>
      </c>
      <c r="D429" s="24"/>
      <c r="E429" s="24"/>
      <c r="F429" s="19"/>
      <c r="G429" s="24">
        <f t="shared" si="86"/>
        <v>137</v>
      </c>
      <c r="H429" s="71"/>
    </row>
    <row r="430" spans="1:8" ht="15.75" x14ac:dyDescent="0.25">
      <c r="A430" s="15" t="s">
        <v>425</v>
      </c>
      <c r="B430" s="81"/>
      <c r="C430" s="24">
        <v>125</v>
      </c>
      <c r="D430" s="19"/>
      <c r="E430" s="19"/>
      <c r="F430" s="19"/>
      <c r="G430" s="24">
        <f t="shared" si="86"/>
        <v>125</v>
      </c>
      <c r="H430" s="71"/>
    </row>
    <row r="431" spans="1:8" ht="15.75" x14ac:dyDescent="0.25">
      <c r="A431" s="15" t="s">
        <v>426</v>
      </c>
      <c r="B431" s="81"/>
      <c r="C431" s="24">
        <v>230</v>
      </c>
      <c r="D431" s="19"/>
      <c r="E431" s="19"/>
      <c r="F431" s="19"/>
      <c r="G431" s="24">
        <f t="shared" si="86"/>
        <v>230</v>
      </c>
      <c r="H431" s="71"/>
    </row>
    <row r="432" spans="1:8" ht="15.75" x14ac:dyDescent="0.25">
      <c r="A432" s="66" t="s">
        <v>389</v>
      </c>
      <c r="B432" s="12"/>
      <c r="C432" s="24">
        <v>72</v>
      </c>
      <c r="D432" s="24"/>
      <c r="E432" s="24"/>
      <c r="F432" s="19"/>
      <c r="G432" s="24">
        <f t="shared" si="86"/>
        <v>72</v>
      </c>
      <c r="H432" s="71"/>
    </row>
    <row r="433" spans="1:8" ht="15.75" x14ac:dyDescent="0.25">
      <c r="A433" s="15" t="s">
        <v>387</v>
      </c>
      <c r="B433" s="12"/>
      <c r="C433" s="24">
        <v>155</v>
      </c>
      <c r="D433" s="19"/>
      <c r="E433" s="24"/>
      <c r="F433" s="19"/>
      <c r="G433" s="24">
        <f t="shared" si="86"/>
        <v>155</v>
      </c>
      <c r="H433" s="71"/>
    </row>
    <row r="434" spans="1:8" ht="15.75" x14ac:dyDescent="0.25">
      <c r="A434" s="80" t="s">
        <v>388</v>
      </c>
      <c r="B434" s="12"/>
      <c r="C434" s="24">
        <v>155</v>
      </c>
      <c r="D434" s="19"/>
      <c r="E434" s="24"/>
      <c r="F434" s="19"/>
      <c r="G434" s="24">
        <f t="shared" si="86"/>
        <v>155</v>
      </c>
      <c r="H434" s="71"/>
    </row>
    <row r="435" spans="1:8" ht="15.75" x14ac:dyDescent="0.25">
      <c r="A435" s="15" t="s">
        <v>383</v>
      </c>
      <c r="B435" s="12"/>
      <c r="C435" s="24">
        <v>80</v>
      </c>
      <c r="D435" s="24"/>
      <c r="E435" s="24"/>
      <c r="F435" s="19"/>
      <c r="G435" s="24">
        <f t="shared" si="86"/>
        <v>80</v>
      </c>
      <c r="H435" s="71"/>
    </row>
    <row r="436" spans="1:8" ht="47.25" x14ac:dyDescent="0.25">
      <c r="A436" s="15" t="s">
        <v>395</v>
      </c>
      <c r="B436" s="81"/>
      <c r="C436" s="24">
        <v>280</v>
      </c>
      <c r="D436" s="24"/>
      <c r="E436" s="24"/>
      <c r="F436" s="24"/>
      <c r="G436" s="24">
        <f t="shared" si="86"/>
        <v>280</v>
      </c>
      <c r="H436" s="71"/>
    </row>
    <row r="437" spans="1:8" ht="31.5" x14ac:dyDescent="0.25">
      <c r="A437" s="15" t="s">
        <v>396</v>
      </c>
      <c r="B437" s="81"/>
      <c r="C437" s="24">
        <v>350</v>
      </c>
      <c r="D437" s="24"/>
      <c r="E437" s="24"/>
      <c r="F437" s="24"/>
      <c r="G437" s="24">
        <f t="shared" si="86"/>
        <v>350</v>
      </c>
      <c r="H437" s="71"/>
    </row>
    <row r="438" spans="1:8" ht="47.25" x14ac:dyDescent="0.25">
      <c r="A438" s="15" t="s">
        <v>397</v>
      </c>
      <c r="B438" s="81"/>
      <c r="C438" s="24">
        <v>155</v>
      </c>
      <c r="D438" s="24"/>
      <c r="E438" s="24"/>
      <c r="F438" s="19"/>
      <c r="G438" s="24">
        <f t="shared" si="86"/>
        <v>155</v>
      </c>
      <c r="H438" s="71"/>
    </row>
    <row r="439" spans="1:8" ht="15.75" x14ac:dyDescent="0.25">
      <c r="A439" s="11" t="s">
        <v>313</v>
      </c>
      <c r="B439" s="12"/>
      <c r="C439" s="24">
        <v>1050</v>
      </c>
      <c r="D439" s="19"/>
      <c r="E439" s="19"/>
      <c r="F439" s="19"/>
      <c r="G439" s="24">
        <f t="shared" si="86"/>
        <v>1050</v>
      </c>
      <c r="H439" s="71"/>
    </row>
    <row r="440" spans="1:8" ht="15.75" x14ac:dyDescent="0.25">
      <c r="A440" s="11"/>
      <c r="B440" s="12"/>
      <c r="C440" s="24"/>
      <c r="D440" s="19"/>
      <c r="E440" s="19"/>
      <c r="F440" s="19"/>
      <c r="G440" s="24"/>
      <c r="H440" s="71"/>
    </row>
    <row r="441" spans="1:8" ht="31.5" x14ac:dyDescent="0.25">
      <c r="A441" s="60" t="s">
        <v>365</v>
      </c>
      <c r="B441" s="12"/>
      <c r="C441" s="24">
        <v>50</v>
      </c>
      <c r="D441" s="19"/>
      <c r="E441" s="19"/>
      <c r="F441" s="19"/>
      <c r="G441" s="24">
        <f t="shared" si="86"/>
        <v>50</v>
      </c>
      <c r="H441" s="71"/>
    </row>
    <row r="442" spans="1:8" ht="15.75" x14ac:dyDescent="0.25">
      <c r="A442" s="60" t="s">
        <v>366</v>
      </c>
      <c r="B442" s="61"/>
      <c r="C442" s="24">
        <v>15</v>
      </c>
      <c r="D442" s="19"/>
      <c r="E442" s="19"/>
      <c r="F442" s="19"/>
      <c r="G442" s="24">
        <f t="shared" si="86"/>
        <v>15</v>
      </c>
      <c r="H442" s="71"/>
    </row>
    <row r="443" spans="1:8" ht="15.75" x14ac:dyDescent="0.25">
      <c r="A443" s="13" t="s">
        <v>367</v>
      </c>
      <c r="B443" s="61"/>
      <c r="C443" s="59">
        <v>5</v>
      </c>
      <c r="D443" s="19"/>
      <c r="E443" s="19"/>
      <c r="F443" s="19"/>
      <c r="G443" s="24">
        <f t="shared" si="86"/>
        <v>5</v>
      </c>
      <c r="H443" s="71"/>
    </row>
    <row r="444" spans="1:8" ht="15.75" x14ac:dyDescent="0.25">
      <c r="A444" s="13" t="s">
        <v>369</v>
      </c>
      <c r="B444" s="61"/>
      <c r="C444" s="59">
        <v>5</v>
      </c>
      <c r="D444" s="19"/>
      <c r="E444" s="19"/>
      <c r="F444" s="19"/>
      <c r="G444" s="24">
        <f t="shared" si="86"/>
        <v>5</v>
      </c>
      <c r="H444" s="71"/>
    </row>
    <row r="445" spans="1:8" ht="15.75" x14ac:dyDescent="0.25">
      <c r="A445" s="13" t="s">
        <v>368</v>
      </c>
      <c r="B445" s="61"/>
      <c r="C445" s="59">
        <v>5</v>
      </c>
      <c r="D445" s="19"/>
      <c r="E445" s="19"/>
      <c r="F445" s="19"/>
      <c r="G445" s="24">
        <f t="shared" si="86"/>
        <v>5</v>
      </c>
      <c r="H445" s="71"/>
    </row>
    <row r="446" spans="1:8" ht="17.25" customHeight="1" x14ac:dyDescent="0.25">
      <c r="A446" s="13" t="s">
        <v>350</v>
      </c>
      <c r="B446" s="61"/>
      <c r="C446" s="59">
        <v>20</v>
      </c>
      <c r="D446" s="19"/>
      <c r="E446" s="19"/>
      <c r="F446" s="19"/>
      <c r="G446" s="24">
        <f t="shared" si="86"/>
        <v>20</v>
      </c>
      <c r="H446" s="71"/>
    </row>
    <row r="447" spans="1:8" ht="17.25" customHeight="1" x14ac:dyDescent="0.25">
      <c r="A447" s="13" t="s">
        <v>351</v>
      </c>
      <c r="B447" s="12"/>
      <c r="C447" s="59">
        <v>50</v>
      </c>
      <c r="D447" s="19"/>
      <c r="E447" s="19"/>
      <c r="F447" s="19"/>
      <c r="G447" s="24">
        <f t="shared" si="86"/>
        <v>50</v>
      </c>
      <c r="H447" s="71"/>
    </row>
    <row r="448" spans="1:8" ht="17.25" customHeight="1" x14ac:dyDescent="0.25">
      <c r="A448" s="14" t="s">
        <v>472</v>
      </c>
      <c r="B448" s="12"/>
      <c r="C448" s="59">
        <v>10</v>
      </c>
      <c r="D448" s="19"/>
      <c r="E448" s="19"/>
      <c r="F448" s="19"/>
      <c r="G448" s="24">
        <f t="shared" ref="G448:G505" si="90">+C448+D448+E448+F448</f>
        <v>10</v>
      </c>
      <c r="H448" s="71"/>
    </row>
    <row r="449" spans="1:10" ht="15.75" x14ac:dyDescent="0.25">
      <c r="A449" s="50" t="s">
        <v>183</v>
      </c>
      <c r="B449" s="12" t="s">
        <v>112</v>
      </c>
      <c r="C449" s="19">
        <f>+C450+C451+C452+C453</f>
        <v>0</v>
      </c>
      <c r="D449" s="19">
        <f t="shared" ref="D449:G449" si="91">+D450+D451+D452+D453</f>
        <v>0</v>
      </c>
      <c r="E449" s="19">
        <f t="shared" si="91"/>
        <v>0</v>
      </c>
      <c r="F449" s="19">
        <f t="shared" si="91"/>
        <v>0</v>
      </c>
      <c r="G449" s="19">
        <f t="shared" si="91"/>
        <v>0</v>
      </c>
      <c r="H449" s="71"/>
      <c r="J449" s="4"/>
    </row>
    <row r="450" spans="1:10" ht="15.75" x14ac:dyDescent="0.25">
      <c r="A450" s="11" t="s">
        <v>2</v>
      </c>
      <c r="B450" s="37"/>
      <c r="C450" s="24">
        <v>0</v>
      </c>
      <c r="D450" s="24"/>
      <c r="E450" s="24"/>
      <c r="F450" s="24"/>
      <c r="G450" s="24">
        <f t="shared" si="90"/>
        <v>0</v>
      </c>
      <c r="H450" s="71"/>
    </row>
    <row r="451" spans="1:10" ht="15.75" x14ac:dyDescent="0.25">
      <c r="A451" s="11" t="s">
        <v>164</v>
      </c>
      <c r="B451" s="37"/>
      <c r="C451" s="24">
        <v>0</v>
      </c>
      <c r="D451" s="24"/>
      <c r="E451" s="24"/>
      <c r="F451" s="24"/>
      <c r="G451" s="24">
        <f t="shared" si="90"/>
        <v>0</v>
      </c>
      <c r="H451" s="71"/>
    </row>
    <row r="452" spans="1:10" ht="15.75" x14ac:dyDescent="0.25">
      <c r="A452" s="26" t="s">
        <v>197</v>
      </c>
      <c r="B452" s="37"/>
      <c r="C452" s="24">
        <v>0</v>
      </c>
      <c r="D452" s="24"/>
      <c r="E452" s="24"/>
      <c r="F452" s="24"/>
      <c r="G452" s="24">
        <f t="shared" si="90"/>
        <v>0</v>
      </c>
      <c r="H452" s="71"/>
    </row>
    <row r="453" spans="1:10" ht="15.75" x14ac:dyDescent="0.25">
      <c r="A453" s="11" t="s">
        <v>184</v>
      </c>
      <c r="B453" s="37"/>
      <c r="C453" s="24">
        <v>0</v>
      </c>
      <c r="D453" s="24"/>
      <c r="E453" s="24"/>
      <c r="F453" s="24">
        <v>0</v>
      </c>
      <c r="G453" s="24">
        <f t="shared" si="90"/>
        <v>0</v>
      </c>
      <c r="H453" s="71"/>
    </row>
    <row r="454" spans="1:10" ht="15.75" x14ac:dyDescent="0.25">
      <c r="A454" s="17" t="s">
        <v>17</v>
      </c>
      <c r="B454" s="12" t="s">
        <v>113</v>
      </c>
      <c r="C454" s="18">
        <f>+C455+C460</f>
        <v>462</v>
      </c>
      <c r="D454" s="18">
        <f t="shared" ref="D454:F454" si="92">+D455+D460</f>
        <v>0</v>
      </c>
      <c r="E454" s="18"/>
      <c r="F454" s="18">
        <f t="shared" si="92"/>
        <v>0</v>
      </c>
      <c r="G454" s="19">
        <f t="shared" si="90"/>
        <v>462</v>
      </c>
      <c r="H454" s="71"/>
    </row>
    <row r="455" spans="1:10" ht="15.75" x14ac:dyDescent="0.25">
      <c r="A455" s="17" t="s">
        <v>45</v>
      </c>
      <c r="B455" s="12"/>
      <c r="C455" s="18">
        <f>C456+C458+C459+C457</f>
        <v>442</v>
      </c>
      <c r="D455" s="18">
        <f t="shared" ref="D455:F455" si="93">D456+D458+D459+D457</f>
        <v>0</v>
      </c>
      <c r="E455" s="18"/>
      <c r="F455" s="18">
        <f t="shared" si="93"/>
        <v>0</v>
      </c>
      <c r="G455" s="19">
        <f t="shared" si="90"/>
        <v>442</v>
      </c>
      <c r="H455" s="71"/>
    </row>
    <row r="456" spans="1:10" ht="15.75" x14ac:dyDescent="0.25">
      <c r="A456" s="11" t="s">
        <v>233</v>
      </c>
      <c r="B456" s="12"/>
      <c r="C456" s="59">
        <v>172</v>
      </c>
      <c r="D456" s="24"/>
      <c r="E456" s="24"/>
      <c r="F456" s="24"/>
      <c r="G456" s="24">
        <f t="shared" si="90"/>
        <v>172</v>
      </c>
      <c r="H456" s="71"/>
    </row>
    <row r="457" spans="1:10" ht="15.75" x14ac:dyDescent="0.25">
      <c r="A457" s="11" t="s">
        <v>541</v>
      </c>
      <c r="B457" s="12"/>
      <c r="C457" s="59">
        <v>260</v>
      </c>
      <c r="D457" s="24"/>
      <c r="E457" s="24"/>
      <c r="F457" s="24">
        <v>0</v>
      </c>
      <c r="G457" s="24">
        <f t="shared" si="90"/>
        <v>260</v>
      </c>
      <c r="H457" s="71"/>
    </row>
    <row r="458" spans="1:10" ht="15.75" x14ac:dyDescent="0.25">
      <c r="A458" s="91" t="s">
        <v>458</v>
      </c>
      <c r="B458" s="12"/>
      <c r="C458" s="59">
        <v>5</v>
      </c>
      <c r="D458" s="19"/>
      <c r="E458" s="19"/>
      <c r="F458" s="19"/>
      <c r="G458" s="24">
        <f t="shared" si="90"/>
        <v>5</v>
      </c>
      <c r="H458" s="71"/>
    </row>
    <row r="459" spans="1:10" ht="15.75" x14ac:dyDescent="0.25">
      <c r="A459" s="13" t="s">
        <v>459</v>
      </c>
      <c r="B459" s="12"/>
      <c r="C459" s="59">
        <v>5</v>
      </c>
      <c r="D459" s="19"/>
      <c r="E459" s="19"/>
      <c r="F459" s="19"/>
      <c r="G459" s="24">
        <f t="shared" si="90"/>
        <v>5</v>
      </c>
      <c r="H459" s="71"/>
    </row>
    <row r="460" spans="1:10" ht="15.75" x14ac:dyDescent="0.25">
      <c r="A460" s="17" t="s">
        <v>44</v>
      </c>
      <c r="B460" s="12"/>
      <c r="C460" s="18">
        <f>+C461+C462+C463</f>
        <v>20</v>
      </c>
      <c r="D460" s="19"/>
      <c r="E460" s="19"/>
      <c r="F460" s="19"/>
      <c r="G460" s="24">
        <f t="shared" si="90"/>
        <v>20</v>
      </c>
      <c r="H460" s="71"/>
    </row>
    <row r="461" spans="1:10" ht="15.75" x14ac:dyDescent="0.25">
      <c r="A461" s="91" t="s">
        <v>460</v>
      </c>
      <c r="B461" s="12"/>
      <c r="C461" s="59">
        <v>10</v>
      </c>
      <c r="D461" s="19"/>
      <c r="E461" s="19"/>
      <c r="F461" s="19"/>
      <c r="G461" s="24">
        <f t="shared" si="90"/>
        <v>10</v>
      </c>
      <c r="H461" s="71"/>
    </row>
    <row r="462" spans="1:10" ht="15.75" x14ac:dyDescent="0.25">
      <c r="A462" s="91" t="s">
        <v>461</v>
      </c>
      <c r="B462" s="12"/>
      <c r="C462" s="59">
        <v>5</v>
      </c>
      <c r="D462" s="19"/>
      <c r="E462" s="19"/>
      <c r="F462" s="19"/>
      <c r="G462" s="24">
        <f t="shared" si="90"/>
        <v>5</v>
      </c>
      <c r="H462" s="71"/>
    </row>
    <row r="463" spans="1:10" ht="15.75" x14ac:dyDescent="0.25">
      <c r="A463" s="91" t="s">
        <v>462</v>
      </c>
      <c r="B463" s="12"/>
      <c r="C463" s="59">
        <v>5</v>
      </c>
      <c r="D463" s="19"/>
      <c r="E463" s="19"/>
      <c r="F463" s="19"/>
      <c r="G463" s="24">
        <f t="shared" si="90"/>
        <v>5</v>
      </c>
      <c r="H463" s="71"/>
    </row>
    <row r="464" spans="1:10" ht="15.75" x14ac:dyDescent="0.25">
      <c r="A464" s="17" t="s">
        <v>238</v>
      </c>
      <c r="B464" s="12" t="s">
        <v>146</v>
      </c>
      <c r="C464" s="18">
        <v>350</v>
      </c>
      <c r="D464" s="19"/>
      <c r="E464" s="19"/>
      <c r="F464" s="19"/>
      <c r="G464" s="19">
        <f t="shared" si="90"/>
        <v>350</v>
      </c>
      <c r="H464" s="71"/>
    </row>
    <row r="465" spans="1:8" ht="15.75" x14ac:dyDescent="0.25">
      <c r="A465" s="17" t="s">
        <v>162</v>
      </c>
      <c r="B465" s="12" t="s">
        <v>114</v>
      </c>
      <c r="C465" s="18">
        <f>+C466+C481</f>
        <v>5858</v>
      </c>
      <c r="D465" s="18">
        <f>+D466+D481</f>
        <v>0</v>
      </c>
      <c r="E465" s="18">
        <f>+E466+E481</f>
        <v>0</v>
      </c>
      <c r="F465" s="18">
        <f>+F466+F481</f>
        <v>0</v>
      </c>
      <c r="G465" s="18">
        <f>+G466+G481</f>
        <v>5858</v>
      </c>
      <c r="H465" s="71"/>
    </row>
    <row r="466" spans="1:8" ht="15.75" x14ac:dyDescent="0.25">
      <c r="A466" s="17" t="s">
        <v>45</v>
      </c>
      <c r="B466" s="12"/>
      <c r="C466" s="18">
        <f>+C467+C468+C471+C472+C473+C475+C477+C478+C479+C480+C470+C476+C474+C469</f>
        <v>4303</v>
      </c>
      <c r="D466" s="18">
        <f t="shared" ref="D466:G466" si="94">+D467+D468+D471+D472+D473+D475+D477+D478+D479+D480+D470+D476+D474+D469</f>
        <v>0</v>
      </c>
      <c r="E466" s="18">
        <f t="shared" si="94"/>
        <v>0</v>
      </c>
      <c r="F466" s="18">
        <f t="shared" si="94"/>
        <v>0</v>
      </c>
      <c r="G466" s="18">
        <f t="shared" si="94"/>
        <v>4303</v>
      </c>
      <c r="H466" s="71"/>
    </row>
    <row r="467" spans="1:8" ht="15.75" x14ac:dyDescent="0.25">
      <c r="A467" s="11" t="s">
        <v>215</v>
      </c>
      <c r="B467" s="12"/>
      <c r="C467" s="59">
        <v>50</v>
      </c>
      <c r="D467" s="24"/>
      <c r="E467" s="24"/>
      <c r="F467" s="19"/>
      <c r="G467" s="24">
        <f t="shared" si="90"/>
        <v>50</v>
      </c>
      <c r="H467" s="71"/>
    </row>
    <row r="468" spans="1:8" ht="15.75" x14ac:dyDescent="0.25">
      <c r="A468" s="13" t="s">
        <v>236</v>
      </c>
      <c r="B468" s="37"/>
      <c r="C468" s="24">
        <v>3400</v>
      </c>
      <c r="D468" s="24"/>
      <c r="E468" s="24"/>
      <c r="F468" s="24"/>
      <c r="G468" s="24">
        <f t="shared" si="90"/>
        <v>3400</v>
      </c>
      <c r="H468" s="71"/>
    </row>
    <row r="469" spans="1:8" ht="15.75" x14ac:dyDescent="0.25">
      <c r="A469" s="43" t="s">
        <v>556</v>
      </c>
      <c r="B469" s="37"/>
      <c r="C469" s="24">
        <v>15</v>
      </c>
      <c r="D469" s="24"/>
      <c r="E469" s="24"/>
      <c r="F469" s="24"/>
      <c r="G469" s="24">
        <v>15</v>
      </c>
      <c r="H469" s="71"/>
    </row>
    <row r="470" spans="1:8" ht="15.75" x14ac:dyDescent="0.25">
      <c r="A470" s="43" t="s">
        <v>535</v>
      </c>
      <c r="B470" s="37"/>
      <c r="C470" s="24">
        <v>33</v>
      </c>
      <c r="D470" s="24"/>
      <c r="E470" s="24"/>
      <c r="F470" s="24"/>
      <c r="G470" s="24">
        <f t="shared" si="90"/>
        <v>33</v>
      </c>
      <c r="H470" s="71"/>
    </row>
    <row r="471" spans="1:8" ht="47.25" x14ac:dyDescent="0.25">
      <c r="A471" s="92" t="s">
        <v>465</v>
      </c>
      <c r="B471" s="37"/>
      <c r="C471" s="24">
        <v>45</v>
      </c>
      <c r="D471" s="24"/>
      <c r="E471" s="24"/>
      <c r="F471" s="24"/>
      <c r="G471" s="24">
        <f t="shared" si="90"/>
        <v>45</v>
      </c>
      <c r="H471" s="71"/>
    </row>
    <row r="472" spans="1:8" ht="31.5" x14ac:dyDescent="0.25">
      <c r="A472" s="92" t="s">
        <v>466</v>
      </c>
      <c r="B472" s="37"/>
      <c r="C472" s="24">
        <v>71</v>
      </c>
      <c r="D472" s="24"/>
      <c r="E472" s="19"/>
      <c r="F472" s="19"/>
      <c r="G472" s="24">
        <f t="shared" si="90"/>
        <v>71</v>
      </c>
      <c r="H472" s="71"/>
    </row>
    <row r="473" spans="1:8" ht="15.75" x14ac:dyDescent="0.25">
      <c r="A473" s="14" t="s">
        <v>468</v>
      </c>
      <c r="B473" s="37"/>
      <c r="C473" s="24">
        <v>50</v>
      </c>
      <c r="D473" s="19"/>
      <c r="E473" s="19"/>
      <c r="F473" s="19"/>
      <c r="G473" s="24">
        <f t="shared" si="90"/>
        <v>50</v>
      </c>
      <c r="H473" s="71"/>
    </row>
    <row r="474" spans="1:8" ht="15.75" x14ac:dyDescent="0.25">
      <c r="A474" s="14" t="s">
        <v>543</v>
      </c>
      <c r="B474" s="37"/>
      <c r="C474" s="24">
        <v>0</v>
      </c>
      <c r="D474" s="24"/>
      <c r="E474" s="24"/>
      <c r="F474" s="19"/>
      <c r="G474" s="24">
        <f t="shared" si="90"/>
        <v>0</v>
      </c>
      <c r="H474" s="71"/>
    </row>
    <row r="475" spans="1:8" ht="15.75" x14ac:dyDescent="0.25">
      <c r="A475" s="60" t="s">
        <v>469</v>
      </c>
      <c r="B475" s="37"/>
      <c r="C475" s="24">
        <v>139</v>
      </c>
      <c r="D475" s="19"/>
      <c r="E475" s="19"/>
      <c r="F475" s="19"/>
      <c r="G475" s="24">
        <f t="shared" si="90"/>
        <v>139</v>
      </c>
      <c r="H475" s="71"/>
    </row>
    <row r="476" spans="1:8" ht="15.75" x14ac:dyDescent="0.25">
      <c r="A476" s="60" t="s">
        <v>542</v>
      </c>
      <c r="B476" s="37"/>
      <c r="C476" s="24">
        <v>30</v>
      </c>
      <c r="D476" s="24"/>
      <c r="E476" s="24"/>
      <c r="F476" s="24"/>
      <c r="G476" s="24">
        <f t="shared" si="90"/>
        <v>30</v>
      </c>
      <c r="H476" s="71"/>
    </row>
    <row r="477" spans="1:8" ht="15.75" x14ac:dyDescent="0.25">
      <c r="A477" s="60" t="s">
        <v>470</v>
      </c>
      <c r="B477" s="37"/>
      <c r="C477" s="24">
        <v>90</v>
      </c>
      <c r="D477" s="19"/>
      <c r="E477" s="19"/>
      <c r="F477" s="19"/>
      <c r="G477" s="24">
        <f t="shared" si="90"/>
        <v>90</v>
      </c>
      <c r="H477" s="71"/>
    </row>
    <row r="478" spans="1:8" ht="15.75" x14ac:dyDescent="0.25">
      <c r="A478" s="13" t="s">
        <v>471</v>
      </c>
      <c r="B478" s="37"/>
      <c r="C478" s="24">
        <v>298</v>
      </c>
      <c r="D478" s="19"/>
      <c r="E478" s="24"/>
      <c r="F478" s="19"/>
      <c r="G478" s="24">
        <f t="shared" si="90"/>
        <v>298</v>
      </c>
      <c r="H478" s="71"/>
    </row>
    <row r="479" spans="1:8" ht="15.75" x14ac:dyDescent="0.25">
      <c r="A479" s="13" t="s">
        <v>237</v>
      </c>
      <c r="B479" s="37"/>
      <c r="C479" s="24">
        <v>70</v>
      </c>
      <c r="D479" s="19"/>
      <c r="E479" s="19"/>
      <c r="F479" s="19"/>
      <c r="G479" s="24">
        <f t="shared" si="90"/>
        <v>70</v>
      </c>
      <c r="H479" s="71"/>
    </row>
    <row r="480" spans="1:8" ht="15.75" customHeight="1" x14ac:dyDescent="0.25">
      <c r="A480" s="60" t="s">
        <v>315</v>
      </c>
      <c r="B480" s="35"/>
      <c r="C480" s="24">
        <v>12</v>
      </c>
      <c r="D480" s="19"/>
      <c r="E480" s="19"/>
      <c r="F480" s="19"/>
      <c r="G480" s="24">
        <f t="shared" si="90"/>
        <v>12</v>
      </c>
      <c r="H480" s="71"/>
    </row>
    <row r="481" spans="1:8" ht="15.75" x14ac:dyDescent="0.25">
      <c r="A481" s="17" t="s">
        <v>44</v>
      </c>
      <c r="B481" s="12" t="s">
        <v>147</v>
      </c>
      <c r="C481" s="18">
        <f>+C484+C485+C486+C487+C488+C489+C482+C483</f>
        <v>1555</v>
      </c>
      <c r="D481" s="18">
        <f t="shared" ref="D481:G481" si="95">+D484+D485+D486+D487+D488+D489+D482+D483</f>
        <v>0</v>
      </c>
      <c r="E481" s="18">
        <f t="shared" si="95"/>
        <v>0</v>
      </c>
      <c r="F481" s="18">
        <f t="shared" si="95"/>
        <v>0</v>
      </c>
      <c r="G481" s="18">
        <f t="shared" si="95"/>
        <v>1555</v>
      </c>
      <c r="H481" s="71"/>
    </row>
    <row r="482" spans="1:8" ht="15.75" x14ac:dyDescent="0.25">
      <c r="A482" s="14" t="s">
        <v>543</v>
      </c>
      <c r="B482" s="12"/>
      <c r="C482" s="59">
        <v>300</v>
      </c>
      <c r="D482" s="18"/>
      <c r="E482" s="59"/>
      <c r="F482" s="18"/>
      <c r="G482" s="24">
        <v>300</v>
      </c>
      <c r="H482" s="71"/>
    </row>
    <row r="483" spans="1:8" ht="15.75" x14ac:dyDescent="0.25">
      <c r="A483" s="60" t="s">
        <v>531</v>
      </c>
      <c r="B483" s="12"/>
      <c r="C483" s="59">
        <v>150</v>
      </c>
      <c r="D483" s="18"/>
      <c r="E483" s="59"/>
      <c r="F483" s="59">
        <v>0</v>
      </c>
      <c r="G483" s="24">
        <v>150</v>
      </c>
      <c r="H483" s="71"/>
    </row>
    <row r="484" spans="1:8" ht="17.25" customHeight="1" x14ac:dyDescent="0.25">
      <c r="A484" s="13" t="s">
        <v>409</v>
      </c>
      <c r="B484" s="37"/>
      <c r="C484" s="24">
        <v>5</v>
      </c>
      <c r="D484" s="19"/>
      <c r="E484" s="19"/>
      <c r="F484" s="19"/>
      <c r="G484" s="24">
        <f t="shared" si="90"/>
        <v>5</v>
      </c>
      <c r="H484" s="71"/>
    </row>
    <row r="485" spans="1:8" ht="16.5" customHeight="1" x14ac:dyDescent="0.25">
      <c r="A485" s="56" t="s">
        <v>314</v>
      </c>
      <c r="B485" s="36"/>
      <c r="C485" s="46">
        <v>155</v>
      </c>
      <c r="D485" s="19"/>
      <c r="E485" s="19"/>
      <c r="F485" s="19"/>
      <c r="G485" s="24">
        <f t="shared" si="90"/>
        <v>155</v>
      </c>
      <c r="H485" s="71"/>
    </row>
    <row r="486" spans="1:8" ht="38.25" customHeight="1" x14ac:dyDescent="0.25">
      <c r="A486" s="56" t="s">
        <v>306</v>
      </c>
      <c r="B486" s="36"/>
      <c r="C486" s="46">
        <v>0</v>
      </c>
      <c r="D486" s="24">
        <v>0</v>
      </c>
      <c r="E486" s="24"/>
      <c r="F486" s="19"/>
      <c r="G486" s="24">
        <f t="shared" si="90"/>
        <v>0</v>
      </c>
      <c r="H486" s="71"/>
    </row>
    <row r="487" spans="1:8" ht="41.25" customHeight="1" x14ac:dyDescent="0.25">
      <c r="A487" s="43" t="s">
        <v>467</v>
      </c>
      <c r="B487" s="36"/>
      <c r="C487" s="46">
        <v>875</v>
      </c>
      <c r="D487" s="19"/>
      <c r="E487" s="19"/>
      <c r="F487" s="19"/>
      <c r="G487" s="24">
        <f t="shared" si="90"/>
        <v>875</v>
      </c>
      <c r="H487" s="71"/>
    </row>
    <row r="488" spans="1:8" ht="27.75" customHeight="1" x14ac:dyDescent="0.25">
      <c r="A488" s="43" t="s">
        <v>515</v>
      </c>
      <c r="B488" s="36"/>
      <c r="C488" s="46">
        <v>0</v>
      </c>
      <c r="D488" s="24">
        <v>0</v>
      </c>
      <c r="E488" s="24"/>
      <c r="F488" s="19"/>
      <c r="G488" s="24">
        <f t="shared" si="90"/>
        <v>0</v>
      </c>
      <c r="H488" s="71"/>
    </row>
    <row r="489" spans="1:8" ht="34.5" customHeight="1" x14ac:dyDescent="0.25">
      <c r="A489" s="43" t="s">
        <v>530</v>
      </c>
      <c r="B489" s="36"/>
      <c r="C489" s="46">
        <v>70</v>
      </c>
      <c r="D489" s="24"/>
      <c r="E489" s="24"/>
      <c r="F489" s="19"/>
      <c r="G489" s="24">
        <f t="shared" si="90"/>
        <v>70</v>
      </c>
      <c r="H489" s="71"/>
    </row>
    <row r="490" spans="1:8" ht="15.75" x14ac:dyDescent="0.25">
      <c r="A490" s="17" t="s">
        <v>191</v>
      </c>
      <c r="B490" s="12" t="s">
        <v>115</v>
      </c>
      <c r="C490" s="19">
        <f>+C491+C493</f>
        <v>630</v>
      </c>
      <c r="D490" s="19">
        <f t="shared" ref="D490:G490" si="96">+D491+D493</f>
        <v>0</v>
      </c>
      <c r="E490" s="19">
        <f t="shared" si="96"/>
        <v>0</v>
      </c>
      <c r="F490" s="19">
        <f t="shared" si="96"/>
        <v>0</v>
      </c>
      <c r="G490" s="19">
        <f t="shared" si="96"/>
        <v>630</v>
      </c>
      <c r="H490" s="71"/>
    </row>
    <row r="491" spans="1:8" ht="15.75" x14ac:dyDescent="0.25">
      <c r="A491" s="17" t="s">
        <v>57</v>
      </c>
      <c r="B491" s="12"/>
      <c r="C491" s="19">
        <f>+C492</f>
        <v>349</v>
      </c>
      <c r="D491" s="19">
        <f t="shared" ref="D491:G491" si="97">+D492</f>
        <v>0</v>
      </c>
      <c r="E491" s="19">
        <f t="shared" si="97"/>
        <v>0</v>
      </c>
      <c r="F491" s="19">
        <f t="shared" si="97"/>
        <v>0</v>
      </c>
      <c r="G491" s="19">
        <f t="shared" si="97"/>
        <v>349</v>
      </c>
      <c r="H491" s="71"/>
    </row>
    <row r="492" spans="1:8" ht="15.75" x14ac:dyDescent="0.25">
      <c r="A492" s="11" t="s">
        <v>148</v>
      </c>
      <c r="B492" s="35"/>
      <c r="C492" s="24">
        <v>349</v>
      </c>
      <c r="D492" s="24"/>
      <c r="E492" s="24"/>
      <c r="F492" s="19"/>
      <c r="G492" s="24">
        <f t="shared" si="90"/>
        <v>349</v>
      </c>
      <c r="H492" s="71"/>
    </row>
    <row r="493" spans="1:8" ht="15.75" x14ac:dyDescent="0.25">
      <c r="A493" s="17" t="s">
        <v>13</v>
      </c>
      <c r="B493" s="35"/>
      <c r="C493" s="19">
        <f>+C494+C495</f>
        <v>281</v>
      </c>
      <c r="D493" s="19">
        <f t="shared" ref="D493:G493" si="98">+D494+D495</f>
        <v>0</v>
      </c>
      <c r="E493" s="19">
        <f t="shared" si="98"/>
        <v>0</v>
      </c>
      <c r="F493" s="19">
        <f t="shared" si="98"/>
        <v>0</v>
      </c>
      <c r="G493" s="19">
        <f t="shared" si="98"/>
        <v>281</v>
      </c>
      <c r="H493" s="71"/>
    </row>
    <row r="494" spans="1:8" ht="31.5" x14ac:dyDescent="0.25">
      <c r="A494" s="14" t="s">
        <v>457</v>
      </c>
      <c r="B494" s="35"/>
      <c r="C494" s="24">
        <v>111</v>
      </c>
      <c r="D494" s="24"/>
      <c r="E494" s="19"/>
      <c r="F494" s="19"/>
      <c r="G494" s="24">
        <f t="shared" si="90"/>
        <v>111</v>
      </c>
      <c r="H494" s="71"/>
    </row>
    <row r="495" spans="1:8" ht="15.75" x14ac:dyDescent="0.25">
      <c r="A495" s="11" t="s">
        <v>349</v>
      </c>
      <c r="B495" s="35"/>
      <c r="C495" s="24">
        <v>170</v>
      </c>
      <c r="D495" s="19"/>
      <c r="E495" s="19"/>
      <c r="F495" s="19"/>
      <c r="G495" s="24">
        <f t="shared" si="90"/>
        <v>170</v>
      </c>
      <c r="H495" s="71"/>
    </row>
    <row r="496" spans="1:8" ht="15.75" x14ac:dyDescent="0.25">
      <c r="A496" s="17" t="s">
        <v>44</v>
      </c>
      <c r="B496" s="40" t="s">
        <v>287</v>
      </c>
      <c r="C496" s="57">
        <f>+C497+C498</f>
        <v>125</v>
      </c>
      <c r="D496" s="19"/>
      <c r="E496" s="19"/>
      <c r="F496" s="19"/>
      <c r="G496" s="19">
        <f t="shared" si="90"/>
        <v>125</v>
      </c>
      <c r="H496" s="71"/>
    </row>
    <row r="497" spans="1:10" ht="15.75" x14ac:dyDescent="0.25">
      <c r="A497" s="11" t="s">
        <v>292</v>
      </c>
      <c r="B497" s="12"/>
      <c r="C497" s="24">
        <v>10</v>
      </c>
      <c r="D497" s="19"/>
      <c r="E497" s="19"/>
      <c r="F497" s="19"/>
      <c r="G497" s="24">
        <f t="shared" si="90"/>
        <v>10</v>
      </c>
      <c r="H497" s="71"/>
    </row>
    <row r="498" spans="1:10" ht="15.75" x14ac:dyDescent="0.25">
      <c r="A498" s="11" t="s">
        <v>316</v>
      </c>
      <c r="B498" s="12"/>
      <c r="C498" s="24">
        <v>115</v>
      </c>
      <c r="D498" s="19"/>
      <c r="E498" s="19"/>
      <c r="F498" s="19"/>
      <c r="G498" s="24">
        <f t="shared" si="90"/>
        <v>115</v>
      </c>
      <c r="H498" s="71"/>
    </row>
    <row r="499" spans="1:10" ht="31.5" x14ac:dyDescent="0.25">
      <c r="A499" s="109" t="s">
        <v>600</v>
      </c>
      <c r="B499" s="98" t="s">
        <v>599</v>
      </c>
      <c r="C499" s="19">
        <v>8690</v>
      </c>
      <c r="D499" s="19"/>
      <c r="E499" s="19"/>
      <c r="F499" s="19"/>
      <c r="G499" s="19">
        <f t="shared" si="90"/>
        <v>8690</v>
      </c>
      <c r="H499" s="71"/>
      <c r="I499" s="4"/>
    </row>
    <row r="500" spans="1:10" ht="31.5" x14ac:dyDescent="0.25">
      <c r="A500" s="109" t="s">
        <v>601</v>
      </c>
      <c r="B500" s="98" t="s">
        <v>609</v>
      </c>
      <c r="C500" s="19">
        <v>485</v>
      </c>
      <c r="D500" s="19"/>
      <c r="E500" s="19"/>
      <c r="F500" s="19"/>
      <c r="G500" s="19">
        <f t="shared" si="90"/>
        <v>485</v>
      </c>
      <c r="H500" s="71"/>
    </row>
    <row r="501" spans="1:10" ht="15.75" x14ac:dyDescent="0.25">
      <c r="A501" s="21" t="s">
        <v>18</v>
      </c>
      <c r="B501" s="12" t="s">
        <v>116</v>
      </c>
      <c r="C501" s="19">
        <f>+C502+C504+C505+C508+C506+C503</f>
        <v>48329</v>
      </c>
      <c r="D501" s="19">
        <f t="shared" ref="D501:G501" si="99">+D502+D504+D505+D508+D506+D503</f>
        <v>0</v>
      </c>
      <c r="E501" s="19">
        <f t="shared" si="99"/>
        <v>0</v>
      </c>
      <c r="F501" s="19">
        <f t="shared" si="99"/>
        <v>0</v>
      </c>
      <c r="G501" s="19">
        <f t="shared" si="99"/>
        <v>48329</v>
      </c>
      <c r="H501" s="71"/>
    </row>
    <row r="502" spans="1:10" ht="15.75" x14ac:dyDescent="0.25">
      <c r="A502" s="17" t="s">
        <v>4</v>
      </c>
      <c r="B502" s="12" t="s">
        <v>117</v>
      </c>
      <c r="C502" s="19">
        <f>+C513+C525</f>
        <v>21484</v>
      </c>
      <c r="D502" s="19">
        <f t="shared" ref="D502:G502" si="100">+D513+D525</f>
        <v>0</v>
      </c>
      <c r="E502" s="19">
        <f t="shared" si="100"/>
        <v>0</v>
      </c>
      <c r="F502" s="19">
        <f t="shared" si="100"/>
        <v>0</v>
      </c>
      <c r="G502" s="19">
        <f t="shared" si="100"/>
        <v>21484</v>
      </c>
      <c r="H502" s="71"/>
    </row>
    <row r="503" spans="1:10" ht="15.75" x14ac:dyDescent="0.25">
      <c r="A503" s="21" t="s">
        <v>464</v>
      </c>
      <c r="B503" s="108" t="s">
        <v>552</v>
      </c>
      <c r="C503" s="19">
        <f>C522</f>
        <v>10</v>
      </c>
      <c r="D503" s="19">
        <f t="shared" ref="D503:F503" si="101">D522</f>
        <v>0</v>
      </c>
      <c r="E503" s="19"/>
      <c r="F503" s="19">
        <f t="shared" si="101"/>
        <v>0</v>
      </c>
      <c r="G503" s="19">
        <f t="shared" si="90"/>
        <v>10</v>
      </c>
      <c r="H503" s="71"/>
    </row>
    <row r="504" spans="1:10" ht="15.75" x14ac:dyDescent="0.25">
      <c r="A504" s="17" t="s">
        <v>13</v>
      </c>
      <c r="B504" s="12" t="s">
        <v>118</v>
      </c>
      <c r="C504" s="19">
        <f>+C537</f>
        <v>622</v>
      </c>
      <c r="D504" s="19">
        <f t="shared" ref="D504:G504" si="102">+D537</f>
        <v>0</v>
      </c>
      <c r="E504" s="19">
        <f t="shared" si="102"/>
        <v>0</v>
      </c>
      <c r="F504" s="19">
        <f t="shared" si="102"/>
        <v>0</v>
      </c>
      <c r="G504" s="19">
        <f t="shared" si="102"/>
        <v>622</v>
      </c>
      <c r="H504" s="71"/>
      <c r="J504" s="4"/>
    </row>
    <row r="505" spans="1:10" ht="15.75" x14ac:dyDescent="0.25">
      <c r="A505" s="50" t="s">
        <v>513</v>
      </c>
      <c r="B505" s="12" t="s">
        <v>243</v>
      </c>
      <c r="C505" s="19">
        <f>+C510+C511</f>
        <v>3757</v>
      </c>
      <c r="D505" s="19">
        <f t="shared" ref="D505:F505" si="103">+D510+D511</f>
        <v>0</v>
      </c>
      <c r="E505" s="19"/>
      <c r="F505" s="19">
        <f t="shared" si="103"/>
        <v>0</v>
      </c>
      <c r="G505" s="19">
        <f t="shared" si="90"/>
        <v>3757</v>
      </c>
      <c r="H505" s="71"/>
    </row>
    <row r="506" spans="1:10" ht="15.75" x14ac:dyDescent="0.25">
      <c r="A506" s="50" t="s">
        <v>511</v>
      </c>
      <c r="B506" s="12" t="s">
        <v>512</v>
      </c>
      <c r="C506" s="19">
        <f>C507</f>
        <v>19890</v>
      </c>
      <c r="D506" s="19">
        <f t="shared" ref="D506:G506" si="104">D507</f>
        <v>0</v>
      </c>
      <c r="E506" s="19">
        <f t="shared" si="104"/>
        <v>0</v>
      </c>
      <c r="F506" s="19">
        <f t="shared" si="104"/>
        <v>0</v>
      </c>
      <c r="G506" s="19">
        <f t="shared" si="104"/>
        <v>19890</v>
      </c>
      <c r="H506" s="71"/>
    </row>
    <row r="507" spans="1:10" ht="31.5" x14ac:dyDescent="0.25">
      <c r="A507" s="13" t="s">
        <v>265</v>
      </c>
      <c r="B507" s="12"/>
      <c r="C507" s="24">
        <v>19890</v>
      </c>
      <c r="D507" s="24"/>
      <c r="E507" s="24"/>
      <c r="F507" s="19"/>
      <c r="G507" s="24">
        <f t="shared" ref="G507:G567" si="105">+C507+D507+E507+F507</f>
        <v>19890</v>
      </c>
      <c r="H507" s="71"/>
    </row>
    <row r="508" spans="1:10" ht="15.75" x14ac:dyDescent="0.25">
      <c r="A508" s="17" t="s">
        <v>344</v>
      </c>
      <c r="B508" s="12" t="s">
        <v>277</v>
      </c>
      <c r="C508" s="19">
        <v>2566</v>
      </c>
      <c r="D508" s="19"/>
      <c r="E508" s="19"/>
      <c r="F508" s="19"/>
      <c r="G508" s="19">
        <f t="shared" si="105"/>
        <v>2566</v>
      </c>
      <c r="H508" s="71"/>
    </row>
    <row r="509" spans="1:10" ht="15.75" x14ac:dyDescent="0.25">
      <c r="A509" s="13" t="s">
        <v>244</v>
      </c>
      <c r="B509" s="35" t="s">
        <v>243</v>
      </c>
      <c r="C509" s="24">
        <f>+C510+C511</f>
        <v>3757</v>
      </c>
      <c r="D509" s="24">
        <f t="shared" ref="D509:F509" si="106">+D510+D511</f>
        <v>0</v>
      </c>
      <c r="E509" s="24"/>
      <c r="F509" s="24">
        <f t="shared" si="106"/>
        <v>0</v>
      </c>
      <c r="G509" s="24">
        <f t="shared" si="105"/>
        <v>3757</v>
      </c>
      <c r="H509" s="71"/>
    </row>
    <row r="510" spans="1:10" ht="31.5" x14ac:dyDescent="0.25">
      <c r="A510" s="13" t="s">
        <v>265</v>
      </c>
      <c r="B510" s="35"/>
      <c r="C510" s="24">
        <v>0</v>
      </c>
      <c r="D510" s="24">
        <v>0</v>
      </c>
      <c r="E510" s="24"/>
      <c r="F510" s="19"/>
      <c r="G510" s="24">
        <f t="shared" si="105"/>
        <v>0</v>
      </c>
      <c r="H510" s="71"/>
    </row>
    <row r="511" spans="1:10" ht="31.5" x14ac:dyDescent="0.25">
      <c r="A511" s="13" t="s">
        <v>266</v>
      </c>
      <c r="B511" s="35"/>
      <c r="C511" s="24">
        <v>3757</v>
      </c>
      <c r="D511" s="24"/>
      <c r="E511" s="24"/>
      <c r="F511" s="19">
        <v>0</v>
      </c>
      <c r="G511" s="24">
        <f t="shared" si="105"/>
        <v>3757</v>
      </c>
      <c r="H511" s="71"/>
    </row>
    <row r="512" spans="1:10" ht="15.75" x14ac:dyDescent="0.25">
      <c r="A512" s="17" t="s">
        <v>120</v>
      </c>
      <c r="B512" s="12" t="s">
        <v>119</v>
      </c>
      <c r="C512" s="19">
        <f>+C513</f>
        <v>18253</v>
      </c>
      <c r="D512" s="19">
        <f t="shared" ref="D512:G512" si="107">+D513</f>
        <v>0</v>
      </c>
      <c r="E512" s="19">
        <f t="shared" si="107"/>
        <v>0</v>
      </c>
      <c r="F512" s="19">
        <f t="shared" si="107"/>
        <v>0</v>
      </c>
      <c r="G512" s="19">
        <f t="shared" si="107"/>
        <v>18253</v>
      </c>
      <c r="H512" s="71"/>
    </row>
    <row r="513" spans="1:8" s="1" customFormat="1" ht="15.75" x14ac:dyDescent="0.25">
      <c r="A513" s="17" t="s">
        <v>45</v>
      </c>
      <c r="B513" s="12"/>
      <c r="C513" s="19">
        <f>+C514+C517+C519+C520+C518+C521+C515+C516</f>
        <v>18253</v>
      </c>
      <c r="D513" s="19">
        <f t="shared" ref="D513:G513" si="108">+D514+D517+D519+D520+D518+D521+D515+D516</f>
        <v>0</v>
      </c>
      <c r="E513" s="19">
        <f t="shared" si="108"/>
        <v>0</v>
      </c>
      <c r="F513" s="19">
        <f t="shared" si="108"/>
        <v>0</v>
      </c>
      <c r="G513" s="19">
        <f t="shared" si="108"/>
        <v>18253</v>
      </c>
      <c r="H513" s="71"/>
    </row>
    <row r="514" spans="1:8" ht="15.75" x14ac:dyDescent="0.25">
      <c r="A514" s="11" t="s">
        <v>286</v>
      </c>
      <c r="B514" s="35"/>
      <c r="C514" s="24">
        <v>15796</v>
      </c>
      <c r="D514" s="24"/>
      <c r="E514" s="24"/>
      <c r="F514" s="24"/>
      <c r="G514" s="24">
        <f t="shared" si="105"/>
        <v>15796</v>
      </c>
      <c r="H514" s="71"/>
    </row>
    <row r="515" spans="1:8" ht="15.75" x14ac:dyDescent="0.25">
      <c r="A515" s="104" t="s">
        <v>519</v>
      </c>
      <c r="B515" s="63"/>
      <c r="C515" s="24">
        <v>60</v>
      </c>
      <c r="D515" s="24"/>
      <c r="E515" s="24"/>
      <c r="F515" s="24"/>
      <c r="G515" s="24">
        <f t="shared" si="105"/>
        <v>60</v>
      </c>
      <c r="H515" s="71"/>
    </row>
    <row r="516" spans="1:8" ht="15.75" x14ac:dyDescent="0.25">
      <c r="A516" s="103" t="s">
        <v>518</v>
      </c>
      <c r="B516" s="63"/>
      <c r="C516" s="24">
        <v>0</v>
      </c>
      <c r="D516" s="24"/>
      <c r="E516" s="24"/>
      <c r="F516" s="24"/>
      <c r="G516" s="24">
        <f t="shared" si="105"/>
        <v>0</v>
      </c>
      <c r="H516" s="71"/>
    </row>
    <row r="517" spans="1:8" ht="15.75" x14ac:dyDescent="0.25">
      <c r="A517" s="11" t="s">
        <v>341</v>
      </c>
      <c r="B517" s="63"/>
      <c r="C517" s="24">
        <v>580</v>
      </c>
      <c r="D517" s="19"/>
      <c r="E517" s="19"/>
      <c r="F517" s="19"/>
      <c r="G517" s="24">
        <f t="shared" si="105"/>
        <v>580</v>
      </c>
      <c r="H517" s="71"/>
    </row>
    <row r="518" spans="1:8" ht="15.75" x14ac:dyDescent="0.25">
      <c r="A518" s="11" t="s">
        <v>405</v>
      </c>
      <c r="B518" s="63"/>
      <c r="C518" s="24">
        <v>245</v>
      </c>
      <c r="D518" s="19"/>
      <c r="E518" s="19"/>
      <c r="F518" s="19"/>
      <c r="G518" s="24">
        <f t="shared" si="105"/>
        <v>245</v>
      </c>
      <c r="H518" s="71"/>
    </row>
    <row r="519" spans="1:8" ht="15.75" x14ac:dyDescent="0.25">
      <c r="A519" s="13" t="s">
        <v>270</v>
      </c>
      <c r="B519" s="64"/>
      <c r="C519" s="59">
        <v>1142</v>
      </c>
      <c r="D519" s="19"/>
      <c r="E519" s="24"/>
      <c r="F519" s="19"/>
      <c r="G519" s="24">
        <f t="shared" si="105"/>
        <v>1142</v>
      </c>
      <c r="H519" s="71"/>
    </row>
    <row r="520" spans="1:8" ht="15.75" x14ac:dyDescent="0.25">
      <c r="A520" s="13" t="s">
        <v>271</v>
      </c>
      <c r="B520" s="64"/>
      <c r="C520" s="59">
        <v>200</v>
      </c>
      <c r="D520" s="19"/>
      <c r="E520" s="19"/>
      <c r="F520" s="19"/>
      <c r="G520" s="24">
        <f t="shared" si="105"/>
        <v>200</v>
      </c>
      <c r="H520" s="71"/>
    </row>
    <row r="521" spans="1:8" ht="47.25" x14ac:dyDescent="0.25">
      <c r="A521" s="60" t="s">
        <v>444</v>
      </c>
      <c r="B521" s="64"/>
      <c r="C521" s="59">
        <v>230</v>
      </c>
      <c r="D521" s="24">
        <v>0</v>
      </c>
      <c r="E521" s="24"/>
      <c r="F521" s="24"/>
      <c r="G521" s="24">
        <f t="shared" si="105"/>
        <v>230</v>
      </c>
      <c r="H521" s="71"/>
    </row>
    <row r="522" spans="1:8" ht="15.75" x14ac:dyDescent="0.25">
      <c r="A522" s="21" t="s">
        <v>464</v>
      </c>
      <c r="B522" s="108" t="s">
        <v>552</v>
      </c>
      <c r="C522" s="18">
        <f>C523</f>
        <v>10</v>
      </c>
      <c r="D522" s="18">
        <f t="shared" ref="D522:F522" si="109">D523</f>
        <v>0</v>
      </c>
      <c r="E522" s="18"/>
      <c r="F522" s="18">
        <f t="shared" si="109"/>
        <v>0</v>
      </c>
      <c r="G522" s="19">
        <f t="shared" si="105"/>
        <v>10</v>
      </c>
      <c r="H522" s="71"/>
    </row>
    <row r="523" spans="1:8" ht="15.75" x14ac:dyDescent="0.25">
      <c r="A523" s="15" t="s">
        <v>390</v>
      </c>
      <c r="B523" s="64"/>
      <c r="C523" s="59">
        <v>10</v>
      </c>
      <c r="D523" s="24"/>
      <c r="E523" s="24"/>
      <c r="F523" s="19"/>
      <c r="G523" s="24">
        <f t="shared" si="105"/>
        <v>10</v>
      </c>
      <c r="H523" s="71"/>
    </row>
    <row r="524" spans="1:8" ht="15.75" x14ac:dyDescent="0.25">
      <c r="A524" s="17" t="s">
        <v>19</v>
      </c>
      <c r="B524" s="12" t="s">
        <v>121</v>
      </c>
      <c r="C524" s="19">
        <f t="shared" ref="C524:G524" si="110">+C525+C537</f>
        <v>3853</v>
      </c>
      <c r="D524" s="19">
        <f t="shared" si="110"/>
        <v>0</v>
      </c>
      <c r="E524" s="19">
        <f t="shared" si="110"/>
        <v>0</v>
      </c>
      <c r="F524" s="19">
        <f t="shared" si="110"/>
        <v>0</v>
      </c>
      <c r="G524" s="19">
        <f t="shared" si="110"/>
        <v>3853</v>
      </c>
      <c r="H524" s="71"/>
    </row>
    <row r="525" spans="1:8" ht="15.75" x14ac:dyDescent="0.25">
      <c r="A525" s="17" t="s">
        <v>45</v>
      </c>
      <c r="B525" s="12"/>
      <c r="C525" s="19">
        <f>+C526+C527+C528+C530+C531+C532+C534+C535+C533+C529+C536</f>
        <v>3231</v>
      </c>
      <c r="D525" s="19">
        <f t="shared" ref="D525:G525" si="111">+D526+D527+D528+D530+D531+D532+D534+D535+D533+D529+D536</f>
        <v>0</v>
      </c>
      <c r="E525" s="19">
        <f t="shared" si="111"/>
        <v>0</v>
      </c>
      <c r="F525" s="19">
        <f t="shared" si="111"/>
        <v>0</v>
      </c>
      <c r="G525" s="19">
        <f t="shared" si="111"/>
        <v>3231</v>
      </c>
      <c r="H525" s="71"/>
    </row>
    <row r="526" spans="1:8" ht="15.75" x14ac:dyDescent="0.25">
      <c r="A526" s="11" t="s">
        <v>218</v>
      </c>
      <c r="B526" s="35"/>
      <c r="C526" s="24">
        <v>2194</v>
      </c>
      <c r="D526" s="24"/>
      <c r="E526" s="24"/>
      <c r="F526" s="24"/>
      <c r="G526" s="24">
        <f t="shared" si="105"/>
        <v>2194</v>
      </c>
      <c r="H526" s="71"/>
    </row>
    <row r="527" spans="1:8" ht="19.5" customHeight="1" x14ac:dyDescent="0.25">
      <c r="A527" s="15" t="s">
        <v>192</v>
      </c>
      <c r="B527" s="65"/>
      <c r="C527" s="24">
        <v>170</v>
      </c>
      <c r="D527" s="19"/>
      <c r="E527" s="24"/>
      <c r="F527" s="19"/>
      <c r="G527" s="24">
        <f t="shared" si="105"/>
        <v>170</v>
      </c>
      <c r="H527" s="71"/>
    </row>
    <row r="528" spans="1:8" ht="18.75" customHeight="1" x14ac:dyDescent="0.25">
      <c r="A528" s="66" t="s">
        <v>304</v>
      </c>
      <c r="B528" s="67"/>
      <c r="C528" s="48">
        <v>150</v>
      </c>
      <c r="D528" s="19"/>
      <c r="E528" s="24"/>
      <c r="F528" s="24"/>
      <c r="G528" s="24">
        <f t="shared" si="105"/>
        <v>150</v>
      </c>
      <c r="H528" s="71"/>
    </row>
    <row r="529" spans="1:8" ht="18.75" customHeight="1" x14ac:dyDescent="0.25">
      <c r="A529" s="66" t="s">
        <v>534</v>
      </c>
      <c r="B529" s="67"/>
      <c r="C529" s="48">
        <v>100</v>
      </c>
      <c r="D529" s="24"/>
      <c r="E529" s="24"/>
      <c r="F529" s="24"/>
      <c r="G529" s="24">
        <f t="shared" si="105"/>
        <v>100</v>
      </c>
      <c r="H529" s="71"/>
    </row>
    <row r="530" spans="1:8" ht="18.75" customHeight="1" x14ac:dyDescent="0.25">
      <c r="A530" s="15" t="s">
        <v>474</v>
      </c>
      <c r="B530" s="67"/>
      <c r="C530" s="48">
        <v>10</v>
      </c>
      <c r="D530" s="19"/>
      <c r="E530" s="19"/>
      <c r="F530" s="19"/>
      <c r="G530" s="24">
        <f t="shared" si="105"/>
        <v>10</v>
      </c>
      <c r="H530" s="71"/>
    </row>
    <row r="531" spans="1:8" ht="18.75" customHeight="1" x14ac:dyDescent="0.25">
      <c r="A531" s="66" t="s">
        <v>475</v>
      </c>
      <c r="B531" s="67"/>
      <c r="C531" s="48">
        <v>127</v>
      </c>
      <c r="D531" s="24"/>
      <c r="E531" s="24"/>
      <c r="F531" s="19"/>
      <c r="G531" s="24">
        <f t="shared" si="105"/>
        <v>127</v>
      </c>
      <c r="H531" s="71"/>
    </row>
    <row r="532" spans="1:8" ht="39.75" customHeight="1" x14ac:dyDescent="0.25">
      <c r="A532" s="41" t="s">
        <v>476</v>
      </c>
      <c r="B532" s="67"/>
      <c r="C532" s="48">
        <v>180</v>
      </c>
      <c r="D532" s="24"/>
      <c r="E532" s="24"/>
      <c r="F532" s="24"/>
      <c r="G532" s="24">
        <f t="shared" si="105"/>
        <v>180</v>
      </c>
      <c r="H532" s="71"/>
    </row>
    <row r="533" spans="1:8" ht="24.75" customHeight="1" x14ac:dyDescent="0.25">
      <c r="A533" s="41" t="s">
        <v>532</v>
      </c>
      <c r="B533" s="67"/>
      <c r="C533" s="48">
        <v>5</v>
      </c>
      <c r="D533" s="24"/>
      <c r="E533" s="24"/>
      <c r="F533" s="24"/>
      <c r="G533" s="24">
        <f t="shared" si="105"/>
        <v>5</v>
      </c>
      <c r="H533" s="71"/>
    </row>
    <row r="534" spans="1:8" ht="18.75" customHeight="1" x14ac:dyDescent="0.25">
      <c r="A534" s="41" t="s">
        <v>477</v>
      </c>
      <c r="B534" s="67"/>
      <c r="C534" s="48">
        <v>125</v>
      </c>
      <c r="D534" s="24"/>
      <c r="E534" s="24"/>
      <c r="F534" s="19"/>
      <c r="G534" s="24">
        <f t="shared" si="105"/>
        <v>125</v>
      </c>
      <c r="H534" s="71"/>
    </row>
    <row r="535" spans="1:8" ht="18.75" customHeight="1" x14ac:dyDescent="0.25">
      <c r="A535" s="41" t="s">
        <v>478</v>
      </c>
      <c r="B535" s="67"/>
      <c r="C535" s="48">
        <v>170</v>
      </c>
      <c r="D535" s="24"/>
      <c r="E535" s="24"/>
      <c r="F535" s="19"/>
      <c r="G535" s="24">
        <f t="shared" si="105"/>
        <v>170</v>
      </c>
      <c r="H535" s="71"/>
    </row>
    <row r="536" spans="1:8" ht="18.75" customHeight="1" x14ac:dyDescent="0.25">
      <c r="A536" s="15" t="s">
        <v>554</v>
      </c>
      <c r="B536" s="67"/>
      <c r="C536" s="48">
        <v>0</v>
      </c>
      <c r="D536" s="24"/>
      <c r="E536" s="24"/>
      <c r="F536" s="19"/>
      <c r="G536" s="24">
        <f t="shared" si="105"/>
        <v>0</v>
      </c>
      <c r="H536" s="71"/>
    </row>
    <row r="537" spans="1:8" ht="15.75" x14ac:dyDescent="0.25">
      <c r="A537" s="50" t="s">
        <v>52</v>
      </c>
      <c r="B537" s="12" t="s">
        <v>298</v>
      </c>
      <c r="C537" s="18">
        <f>+C540+C541+C545+C543+C544+C546+C542+C538+C539</f>
        <v>622</v>
      </c>
      <c r="D537" s="18">
        <f t="shared" ref="D537:G537" si="112">+D540+D541+D545+D543+D544+D546+D542+D538+D539</f>
        <v>0</v>
      </c>
      <c r="E537" s="18">
        <f t="shared" si="112"/>
        <v>0</v>
      </c>
      <c r="F537" s="18">
        <f t="shared" si="112"/>
        <v>0</v>
      </c>
      <c r="G537" s="18">
        <f t="shared" si="112"/>
        <v>622</v>
      </c>
      <c r="H537" s="71"/>
    </row>
    <row r="538" spans="1:8" ht="15.75" x14ac:dyDescent="0.25">
      <c r="A538" s="70" t="s">
        <v>571</v>
      </c>
      <c r="B538" s="12"/>
      <c r="C538" s="59">
        <v>15</v>
      </c>
      <c r="D538" s="18"/>
      <c r="E538" s="59"/>
      <c r="F538" s="18"/>
      <c r="G538" s="24">
        <v>15</v>
      </c>
      <c r="H538" s="71"/>
    </row>
    <row r="539" spans="1:8" ht="15.75" x14ac:dyDescent="0.25">
      <c r="A539" s="70" t="s">
        <v>575</v>
      </c>
      <c r="B539" s="12"/>
      <c r="C539" s="59">
        <v>37</v>
      </c>
      <c r="D539" s="18"/>
      <c r="E539" s="59"/>
      <c r="F539" s="18"/>
      <c r="G539" s="24">
        <v>37</v>
      </c>
      <c r="H539" s="71"/>
    </row>
    <row r="540" spans="1:8" ht="47.25" x14ac:dyDescent="0.25">
      <c r="A540" s="56" t="s">
        <v>322</v>
      </c>
      <c r="B540" s="13"/>
      <c r="C540" s="59">
        <v>220</v>
      </c>
      <c r="D540" s="24"/>
      <c r="E540" s="24"/>
      <c r="F540" s="19"/>
      <c r="G540" s="24">
        <f t="shared" si="105"/>
        <v>220</v>
      </c>
      <c r="H540" s="71"/>
    </row>
    <row r="541" spans="1:8" ht="15.75" x14ac:dyDescent="0.25">
      <c r="A541" s="15" t="s">
        <v>390</v>
      </c>
      <c r="B541" s="82"/>
      <c r="C541" s="59">
        <v>0</v>
      </c>
      <c r="D541" s="24">
        <v>0</v>
      </c>
      <c r="E541" s="24"/>
      <c r="F541" s="19"/>
      <c r="G541" s="24">
        <f t="shared" si="105"/>
        <v>0</v>
      </c>
      <c r="H541" s="71"/>
    </row>
    <row r="542" spans="1:8" ht="15.75" x14ac:dyDescent="0.25">
      <c r="A542" s="15" t="s">
        <v>533</v>
      </c>
      <c r="B542" s="82"/>
      <c r="C542" s="59">
        <v>115</v>
      </c>
      <c r="D542" s="19"/>
      <c r="E542" s="19"/>
      <c r="F542" s="24"/>
      <c r="G542" s="24">
        <f t="shared" si="105"/>
        <v>115</v>
      </c>
      <c r="H542" s="71"/>
    </row>
    <row r="543" spans="1:8" ht="15.75" x14ac:dyDescent="0.25">
      <c r="A543" s="13" t="s">
        <v>480</v>
      </c>
      <c r="B543" s="82"/>
      <c r="C543" s="59">
        <v>10</v>
      </c>
      <c r="D543" s="19"/>
      <c r="E543" s="19"/>
      <c r="F543" s="19"/>
      <c r="G543" s="24">
        <f t="shared" si="105"/>
        <v>10</v>
      </c>
      <c r="H543" s="71"/>
    </row>
    <row r="544" spans="1:8" ht="15.75" x14ac:dyDescent="0.25">
      <c r="A544" s="107" t="s">
        <v>529</v>
      </c>
      <c r="B544" s="82"/>
      <c r="C544" s="59">
        <v>35</v>
      </c>
      <c r="D544" s="24"/>
      <c r="E544" s="24"/>
      <c r="F544" s="19">
        <v>0</v>
      </c>
      <c r="G544" s="24">
        <f t="shared" si="105"/>
        <v>35</v>
      </c>
      <c r="H544" s="71"/>
    </row>
    <row r="545" spans="1:11" ht="15.75" x14ac:dyDescent="0.25">
      <c r="A545" s="66" t="s">
        <v>473</v>
      </c>
      <c r="B545" s="82"/>
      <c r="C545" s="59">
        <v>100</v>
      </c>
      <c r="D545" s="24"/>
      <c r="E545" s="24"/>
      <c r="F545" s="19"/>
      <c r="G545" s="24">
        <f t="shared" si="105"/>
        <v>100</v>
      </c>
      <c r="H545" s="71"/>
    </row>
    <row r="546" spans="1:11" ht="15.75" x14ac:dyDescent="0.25">
      <c r="A546" s="87" t="s">
        <v>441</v>
      </c>
      <c r="B546" s="82"/>
      <c r="C546" s="59">
        <v>90</v>
      </c>
      <c r="D546" s="24"/>
      <c r="E546" s="24"/>
      <c r="F546" s="24"/>
      <c r="G546" s="24">
        <f t="shared" si="105"/>
        <v>90</v>
      </c>
      <c r="H546" s="71"/>
    </row>
    <row r="547" spans="1:11" ht="15.75" x14ac:dyDescent="0.25">
      <c r="A547" s="21" t="s">
        <v>20</v>
      </c>
      <c r="B547" s="12" t="s">
        <v>122</v>
      </c>
      <c r="C547" s="19">
        <f>+C548+C549+C550+C551+C558+C559+C560+C561</f>
        <v>57169</v>
      </c>
      <c r="D547" s="19">
        <f t="shared" ref="D547:F547" si="113">+D548+D549+D550+D551+D558+D559+D560+D561</f>
        <v>0</v>
      </c>
      <c r="E547" s="19">
        <f>+E548+E549+E550+E551+E558+E559+E560+E561+E604</f>
        <v>946</v>
      </c>
      <c r="F547" s="19">
        <f t="shared" si="113"/>
        <v>0</v>
      </c>
      <c r="G547" s="19">
        <f>+G548+G549+G550+G551+G558+G559+G560+G561+E604</f>
        <v>58115</v>
      </c>
      <c r="H547" s="71"/>
    </row>
    <row r="548" spans="1:11" ht="15.75" x14ac:dyDescent="0.25">
      <c r="A548" s="17" t="s">
        <v>2</v>
      </c>
      <c r="B548" s="12" t="s">
        <v>123</v>
      </c>
      <c r="C548" s="19">
        <f>C563</f>
        <v>4331</v>
      </c>
      <c r="D548" s="19"/>
      <c r="E548" s="19"/>
      <c r="F548" s="19"/>
      <c r="G548" s="19">
        <f t="shared" si="105"/>
        <v>4331</v>
      </c>
      <c r="H548" s="71"/>
    </row>
    <row r="549" spans="1:11" ht="15.75" x14ac:dyDescent="0.25">
      <c r="A549" s="17" t="s">
        <v>4</v>
      </c>
      <c r="B549" s="12" t="s">
        <v>124</v>
      </c>
      <c r="C549" s="19">
        <f>+C569+C564</f>
        <v>8944</v>
      </c>
      <c r="D549" s="19">
        <f t="shared" ref="D549:G549" si="114">+D569+D564</f>
        <v>0</v>
      </c>
      <c r="E549" s="19">
        <f t="shared" si="114"/>
        <v>0</v>
      </c>
      <c r="F549" s="19">
        <f t="shared" si="114"/>
        <v>0</v>
      </c>
      <c r="G549" s="19">
        <f t="shared" si="114"/>
        <v>8944</v>
      </c>
      <c r="H549" s="71"/>
    </row>
    <row r="550" spans="1:11" ht="15.75" x14ac:dyDescent="0.25">
      <c r="A550" s="17" t="s">
        <v>170</v>
      </c>
      <c r="B550" s="12" t="s">
        <v>171</v>
      </c>
      <c r="C550" s="19">
        <f t="shared" ref="C550:F550" si="115">C565</f>
        <v>1</v>
      </c>
      <c r="D550" s="19">
        <f t="shared" si="115"/>
        <v>0</v>
      </c>
      <c r="E550" s="19"/>
      <c r="F550" s="19">
        <f t="shared" si="115"/>
        <v>0</v>
      </c>
      <c r="G550" s="19">
        <f t="shared" si="105"/>
        <v>1</v>
      </c>
      <c r="H550" s="71"/>
    </row>
    <row r="551" spans="1:11" ht="15.75" x14ac:dyDescent="0.25">
      <c r="A551" s="38" t="s">
        <v>205</v>
      </c>
      <c r="B551" s="12" t="s">
        <v>242</v>
      </c>
      <c r="C551" s="19">
        <f>+C552+C553+C554+C555+C556+C557</f>
        <v>11233</v>
      </c>
      <c r="D551" s="19">
        <f t="shared" ref="D551:F551" si="116">+D552+D553+D554+D555+D556+D557</f>
        <v>0</v>
      </c>
      <c r="E551" s="19"/>
      <c r="F551" s="19">
        <f t="shared" si="116"/>
        <v>0</v>
      </c>
      <c r="G551" s="19">
        <f t="shared" si="105"/>
        <v>11233</v>
      </c>
      <c r="H551" s="71"/>
    </row>
    <row r="552" spans="1:11" ht="29.25" customHeight="1" x14ac:dyDescent="0.25">
      <c r="A552" s="41" t="s">
        <v>267</v>
      </c>
      <c r="B552" s="12"/>
      <c r="C552" s="24">
        <v>10000</v>
      </c>
      <c r="D552" s="19"/>
      <c r="E552" s="19"/>
      <c r="F552" s="19"/>
      <c r="G552" s="24">
        <f t="shared" si="105"/>
        <v>10000</v>
      </c>
      <c r="H552" s="71"/>
    </row>
    <row r="553" spans="1:11" ht="57" customHeight="1" x14ac:dyDescent="0.25">
      <c r="A553" s="13" t="s">
        <v>268</v>
      </c>
      <c r="B553" s="35"/>
      <c r="C553" s="24">
        <v>6</v>
      </c>
      <c r="D553" s="24"/>
      <c r="E553" s="24"/>
      <c r="F553" s="19"/>
      <c r="G553" s="24">
        <f t="shared" si="105"/>
        <v>6</v>
      </c>
      <c r="H553" s="71"/>
    </row>
    <row r="554" spans="1:11" ht="29.25" customHeight="1" x14ac:dyDescent="0.25">
      <c r="A554" s="13" t="s">
        <v>336</v>
      </c>
      <c r="B554" s="13"/>
      <c r="C554" s="24">
        <v>140</v>
      </c>
      <c r="D554" s="24"/>
      <c r="E554" s="24"/>
      <c r="F554" s="19"/>
      <c r="G554" s="24">
        <f t="shared" si="105"/>
        <v>140</v>
      </c>
      <c r="H554" s="71"/>
    </row>
    <row r="555" spans="1:11" ht="33" customHeight="1" x14ac:dyDescent="0.25">
      <c r="A555" s="13" t="s">
        <v>334</v>
      </c>
      <c r="B555" s="13"/>
      <c r="C555" s="24">
        <v>100</v>
      </c>
      <c r="D555" s="19"/>
      <c r="E555" s="19"/>
      <c r="F555" s="19"/>
      <c r="G555" s="24">
        <f t="shared" si="105"/>
        <v>100</v>
      </c>
      <c r="H555" s="71"/>
    </row>
    <row r="556" spans="1:11" ht="52.5" customHeight="1" x14ac:dyDescent="0.25">
      <c r="A556" s="13" t="s">
        <v>333</v>
      </c>
      <c r="B556" s="13"/>
      <c r="C556" s="24">
        <v>187</v>
      </c>
      <c r="D556" s="19"/>
      <c r="E556" s="19"/>
      <c r="F556" s="19"/>
      <c r="G556" s="24">
        <f t="shared" si="105"/>
        <v>187</v>
      </c>
      <c r="H556" s="71"/>
      <c r="K556" s="4"/>
    </row>
    <row r="557" spans="1:11" ht="39.75" customHeight="1" x14ac:dyDescent="0.25">
      <c r="A557" s="41" t="s">
        <v>335</v>
      </c>
      <c r="B557" s="13"/>
      <c r="C557" s="24">
        <v>800</v>
      </c>
      <c r="D557" s="24"/>
      <c r="E557" s="24"/>
      <c r="F557" s="19"/>
      <c r="G557" s="24">
        <f t="shared" si="105"/>
        <v>800</v>
      </c>
      <c r="H557" s="71"/>
    </row>
    <row r="558" spans="1:11" ht="15.75" x14ac:dyDescent="0.25">
      <c r="A558" s="17" t="s">
        <v>197</v>
      </c>
      <c r="B558" s="12" t="s">
        <v>200</v>
      </c>
      <c r="C558" s="19">
        <f>C566</f>
        <v>60</v>
      </c>
      <c r="D558" s="19"/>
      <c r="E558" s="19"/>
      <c r="F558" s="19"/>
      <c r="G558" s="19">
        <f t="shared" si="105"/>
        <v>60</v>
      </c>
      <c r="H558" s="71"/>
    </row>
    <row r="559" spans="1:11" ht="15.75" x14ac:dyDescent="0.25">
      <c r="A559" s="17" t="s">
        <v>177</v>
      </c>
      <c r="B559" s="12" t="s">
        <v>178</v>
      </c>
      <c r="C559" s="19">
        <v>3264</v>
      </c>
      <c r="D559" s="19"/>
      <c r="E559" s="19"/>
      <c r="F559" s="19"/>
      <c r="G559" s="19">
        <f t="shared" si="105"/>
        <v>3264</v>
      </c>
      <c r="H559" s="71"/>
    </row>
    <row r="560" spans="1:11" ht="15.75" x14ac:dyDescent="0.25">
      <c r="A560" s="17" t="s">
        <v>13</v>
      </c>
      <c r="B560" s="12" t="s">
        <v>125</v>
      </c>
      <c r="C560" s="19">
        <f t="shared" ref="C560" si="117">+C567+C604</f>
        <v>13894</v>
      </c>
      <c r="D560" s="19"/>
      <c r="E560" s="19"/>
      <c r="F560" s="19"/>
      <c r="G560" s="19">
        <f t="shared" si="105"/>
        <v>13894</v>
      </c>
      <c r="H560" s="71"/>
    </row>
    <row r="561" spans="1:9" ht="15.75" x14ac:dyDescent="0.25">
      <c r="A561" s="17" t="s">
        <v>343</v>
      </c>
      <c r="B561" s="12" t="s">
        <v>209</v>
      </c>
      <c r="C561" s="19">
        <v>15442</v>
      </c>
      <c r="D561" s="19"/>
      <c r="E561" s="19"/>
      <c r="F561" s="19"/>
      <c r="G561" s="19">
        <f t="shared" si="105"/>
        <v>15442</v>
      </c>
      <c r="H561" s="71"/>
    </row>
    <row r="562" spans="1:9" ht="15.75" x14ac:dyDescent="0.25">
      <c r="A562" s="17" t="s">
        <v>126</v>
      </c>
      <c r="B562" s="12" t="s">
        <v>127</v>
      </c>
      <c r="C562" s="19">
        <f>+C563+C564+C565+C566+C567</f>
        <v>11237</v>
      </c>
      <c r="D562" s="19"/>
      <c r="E562" s="19"/>
      <c r="F562" s="19"/>
      <c r="G562" s="19">
        <f t="shared" si="105"/>
        <v>11237</v>
      </c>
      <c r="H562" s="71"/>
      <c r="I562" s="8"/>
    </row>
    <row r="563" spans="1:9" ht="15.75" x14ac:dyDescent="0.25">
      <c r="A563" s="11" t="s">
        <v>2</v>
      </c>
      <c r="B563" s="35" t="s">
        <v>123</v>
      </c>
      <c r="C563" s="24">
        <v>4331</v>
      </c>
      <c r="D563" s="19"/>
      <c r="E563" s="19"/>
      <c r="F563" s="19"/>
      <c r="G563" s="24">
        <f t="shared" si="105"/>
        <v>4331</v>
      </c>
      <c r="H563" s="71"/>
    </row>
    <row r="564" spans="1:9" ht="15.75" x14ac:dyDescent="0.25">
      <c r="A564" s="11" t="s">
        <v>57</v>
      </c>
      <c r="B564" s="35" t="s">
        <v>124</v>
      </c>
      <c r="C564" s="24">
        <v>6645</v>
      </c>
      <c r="D564" s="19"/>
      <c r="E564" s="19"/>
      <c r="F564" s="19"/>
      <c r="G564" s="24">
        <f t="shared" si="105"/>
        <v>6645</v>
      </c>
      <c r="H564" s="71"/>
    </row>
    <row r="565" spans="1:9" ht="15.75" x14ac:dyDescent="0.25">
      <c r="A565" s="11" t="s">
        <v>169</v>
      </c>
      <c r="B565" s="35" t="s">
        <v>171</v>
      </c>
      <c r="C565" s="24">
        <v>1</v>
      </c>
      <c r="D565" s="19"/>
      <c r="E565" s="19"/>
      <c r="F565" s="19"/>
      <c r="G565" s="24">
        <f t="shared" si="105"/>
        <v>1</v>
      </c>
      <c r="H565" s="71"/>
    </row>
    <row r="566" spans="1:9" ht="15.75" x14ac:dyDescent="0.25">
      <c r="A566" s="26" t="s">
        <v>197</v>
      </c>
      <c r="B566" s="35" t="s">
        <v>200</v>
      </c>
      <c r="C566" s="24">
        <v>60</v>
      </c>
      <c r="D566" s="19"/>
      <c r="E566" s="19"/>
      <c r="F566" s="19"/>
      <c r="G566" s="24">
        <f t="shared" si="105"/>
        <v>60</v>
      </c>
      <c r="H566" s="71"/>
    </row>
    <row r="567" spans="1:9" ht="15.75" x14ac:dyDescent="0.25">
      <c r="A567" s="11" t="s">
        <v>181</v>
      </c>
      <c r="B567" s="35" t="s">
        <v>125</v>
      </c>
      <c r="C567" s="62">
        <v>200</v>
      </c>
      <c r="D567" s="62"/>
      <c r="E567" s="62"/>
      <c r="F567" s="62"/>
      <c r="G567" s="24">
        <f t="shared" si="105"/>
        <v>200</v>
      </c>
      <c r="H567" s="71"/>
    </row>
    <row r="568" spans="1:9" ht="15.75" x14ac:dyDescent="0.25">
      <c r="A568" s="17" t="s">
        <v>128</v>
      </c>
      <c r="B568" s="12" t="s">
        <v>127</v>
      </c>
      <c r="C568" s="19">
        <f t="shared" ref="C568:G568" si="118">+C569+C604</f>
        <v>15993</v>
      </c>
      <c r="D568" s="19">
        <f t="shared" si="118"/>
        <v>0</v>
      </c>
      <c r="E568" s="19">
        <f>+E569+E604</f>
        <v>946</v>
      </c>
      <c r="F568" s="19">
        <f t="shared" si="118"/>
        <v>0</v>
      </c>
      <c r="G568" s="19">
        <f t="shared" si="118"/>
        <v>16939</v>
      </c>
      <c r="H568" s="71"/>
    </row>
    <row r="569" spans="1:9" ht="15.75" x14ac:dyDescent="0.25">
      <c r="A569" s="17" t="s">
        <v>34</v>
      </c>
      <c r="B569" s="12" t="s">
        <v>132</v>
      </c>
      <c r="C569" s="19">
        <f>+C570+C571+C572+C573+C574+C578+C579+C580+C581+C582+C583+C584+C585+C586+C587+C588+C589+C592+C593+C594+C595+C596+C597+C598+C590+C575+C576+C577+C599+C600+C601+C602+C603+C591</f>
        <v>2299</v>
      </c>
      <c r="D569" s="19">
        <f t="shared" ref="D569:G569" si="119">+D570+D571+D572+D573+D574+D578+D579+D580+D581+D582+D583+D584+D585+D586+D587+D588+D589+D592+D593+D594+D595+D596+D597+D598+D590+D575+D576+D577+D599+D600+D601+D602+D603+D591</f>
        <v>0</v>
      </c>
      <c r="E569" s="19">
        <f t="shared" si="119"/>
        <v>0</v>
      </c>
      <c r="F569" s="19">
        <f t="shared" si="119"/>
        <v>0</v>
      </c>
      <c r="G569" s="19">
        <f t="shared" si="119"/>
        <v>2299</v>
      </c>
      <c r="H569" s="71"/>
    </row>
    <row r="570" spans="1:9" ht="15.75" x14ac:dyDescent="0.25">
      <c r="A570" s="11" t="s">
        <v>294</v>
      </c>
      <c r="B570" s="35"/>
      <c r="C570" s="24">
        <v>200</v>
      </c>
      <c r="D570" s="24"/>
      <c r="E570" s="24"/>
      <c r="F570" s="19"/>
      <c r="G570" s="24">
        <f t="shared" ref="G570:G614" si="120">+C570+D570+E570+F570</f>
        <v>200</v>
      </c>
      <c r="H570" s="71"/>
    </row>
    <row r="571" spans="1:9" ht="15.75" x14ac:dyDescent="0.25">
      <c r="A571" s="11" t="s">
        <v>196</v>
      </c>
      <c r="B571" s="35"/>
      <c r="C571" s="24">
        <v>110</v>
      </c>
      <c r="D571" s="24"/>
      <c r="E571" s="24"/>
      <c r="F571" s="24"/>
      <c r="G571" s="24">
        <f t="shared" si="120"/>
        <v>110</v>
      </c>
      <c r="H571" s="71"/>
    </row>
    <row r="572" spans="1:9" s="3" customFormat="1" ht="15.75" x14ac:dyDescent="0.25">
      <c r="A572" s="11" t="s">
        <v>240</v>
      </c>
      <c r="B572" s="35"/>
      <c r="C572" s="24">
        <v>70</v>
      </c>
      <c r="D572" s="24"/>
      <c r="E572" s="24"/>
      <c r="F572" s="24"/>
      <c r="G572" s="24">
        <f t="shared" si="120"/>
        <v>70</v>
      </c>
      <c r="H572" s="71"/>
    </row>
    <row r="573" spans="1:9" s="3" customFormat="1" ht="15.75" x14ac:dyDescent="0.25">
      <c r="A573" s="11" t="s">
        <v>481</v>
      </c>
      <c r="B573" s="35"/>
      <c r="C573" s="24">
        <v>30</v>
      </c>
      <c r="D573" s="19"/>
      <c r="E573" s="19"/>
      <c r="F573" s="19"/>
      <c r="G573" s="24">
        <f t="shared" si="120"/>
        <v>30</v>
      </c>
      <c r="H573" s="71"/>
    </row>
    <row r="574" spans="1:9" s="3" customFormat="1" ht="15.75" x14ac:dyDescent="0.25">
      <c r="A574" s="11" t="s">
        <v>482</v>
      </c>
      <c r="B574" s="35"/>
      <c r="C574" s="24">
        <v>25</v>
      </c>
      <c r="D574" s="19"/>
      <c r="E574" s="19"/>
      <c r="F574" s="19"/>
      <c r="G574" s="24">
        <f t="shared" si="120"/>
        <v>25</v>
      </c>
      <c r="H574" s="71"/>
    </row>
    <row r="575" spans="1:9" s="3" customFormat="1" ht="31.5" x14ac:dyDescent="0.25">
      <c r="A575" s="104" t="s">
        <v>522</v>
      </c>
      <c r="B575" s="35"/>
      <c r="C575" s="24">
        <v>0</v>
      </c>
      <c r="D575" s="24"/>
      <c r="E575" s="24"/>
      <c r="F575" s="19"/>
      <c r="G575" s="24">
        <f t="shared" si="120"/>
        <v>0</v>
      </c>
      <c r="H575" s="71"/>
    </row>
    <row r="576" spans="1:9" s="3" customFormat="1" ht="15.75" x14ac:dyDescent="0.25">
      <c r="A576" s="104" t="s">
        <v>521</v>
      </c>
      <c r="B576" s="35"/>
      <c r="C576" s="24">
        <v>100</v>
      </c>
      <c r="D576" s="24"/>
      <c r="E576" s="24"/>
      <c r="F576" s="19"/>
      <c r="G576" s="24">
        <f t="shared" si="120"/>
        <v>100</v>
      </c>
      <c r="H576" s="71"/>
    </row>
    <row r="577" spans="1:8" s="3" customFormat="1" ht="15.75" x14ac:dyDescent="0.25">
      <c r="A577" s="70" t="s">
        <v>520</v>
      </c>
      <c r="B577" s="35"/>
      <c r="C577" s="24">
        <v>2</v>
      </c>
      <c r="D577" s="24"/>
      <c r="E577" s="24"/>
      <c r="F577" s="19"/>
      <c r="G577" s="24">
        <f t="shared" si="120"/>
        <v>2</v>
      </c>
      <c r="H577" s="71"/>
    </row>
    <row r="578" spans="1:8" s="3" customFormat="1" ht="15.75" x14ac:dyDescent="0.25">
      <c r="A578" s="11" t="s">
        <v>483</v>
      </c>
      <c r="B578" s="35"/>
      <c r="C578" s="24">
        <v>30</v>
      </c>
      <c r="D578" s="19"/>
      <c r="E578" s="19"/>
      <c r="F578" s="19"/>
      <c r="G578" s="24">
        <f t="shared" si="120"/>
        <v>30</v>
      </c>
      <c r="H578" s="71"/>
    </row>
    <row r="579" spans="1:8" ht="15.75" x14ac:dyDescent="0.25">
      <c r="A579" s="11" t="s">
        <v>195</v>
      </c>
      <c r="B579" s="35"/>
      <c r="C579" s="24">
        <v>40</v>
      </c>
      <c r="D579" s="19"/>
      <c r="E579" s="19"/>
      <c r="F579" s="19"/>
      <c r="G579" s="24">
        <f t="shared" si="120"/>
        <v>40</v>
      </c>
      <c r="H579" s="71"/>
    </row>
    <row r="580" spans="1:8" ht="15.75" x14ac:dyDescent="0.25">
      <c r="A580" s="11" t="s">
        <v>320</v>
      </c>
      <c r="B580" s="35"/>
      <c r="C580" s="48">
        <v>15</v>
      </c>
      <c r="D580" s="19"/>
      <c r="E580" s="19"/>
      <c r="F580" s="19"/>
      <c r="G580" s="24">
        <f t="shared" si="120"/>
        <v>15</v>
      </c>
      <c r="H580" s="71"/>
    </row>
    <row r="581" spans="1:8" ht="15.75" x14ac:dyDescent="0.25">
      <c r="A581" s="11" t="s">
        <v>194</v>
      </c>
      <c r="B581" s="35"/>
      <c r="C581" s="62">
        <v>170</v>
      </c>
      <c r="D581" s="19"/>
      <c r="E581" s="24"/>
      <c r="F581" s="24"/>
      <c r="G581" s="24">
        <f t="shared" si="120"/>
        <v>170</v>
      </c>
      <c r="H581" s="71"/>
    </row>
    <row r="582" spans="1:8" ht="15.75" x14ac:dyDescent="0.25">
      <c r="A582" s="11" t="s">
        <v>273</v>
      </c>
      <c r="B582" s="35"/>
      <c r="C582" s="59">
        <v>70</v>
      </c>
      <c r="D582" s="24"/>
      <c r="E582" s="24"/>
      <c r="F582" s="19"/>
      <c r="G582" s="24">
        <f t="shared" si="120"/>
        <v>70</v>
      </c>
      <c r="H582" s="71"/>
    </row>
    <row r="583" spans="1:8" ht="15.75" x14ac:dyDescent="0.25">
      <c r="A583" s="14" t="s">
        <v>487</v>
      </c>
      <c r="B583" s="35"/>
      <c r="C583" s="59">
        <v>10</v>
      </c>
      <c r="D583" s="19"/>
      <c r="E583" s="19"/>
      <c r="F583" s="19"/>
      <c r="G583" s="24">
        <f t="shared" si="120"/>
        <v>10</v>
      </c>
      <c r="H583" s="71"/>
    </row>
    <row r="584" spans="1:8" ht="15.75" x14ac:dyDescent="0.25">
      <c r="A584" s="14" t="s">
        <v>488</v>
      </c>
      <c r="B584" s="35"/>
      <c r="C584" s="59">
        <v>350</v>
      </c>
      <c r="D584" s="24"/>
      <c r="E584" s="24"/>
      <c r="F584" s="19"/>
      <c r="G584" s="24">
        <f t="shared" si="120"/>
        <v>350</v>
      </c>
      <c r="H584" s="71"/>
    </row>
    <row r="585" spans="1:8" ht="15.75" x14ac:dyDescent="0.25">
      <c r="A585" s="14" t="s">
        <v>489</v>
      </c>
      <c r="B585" s="35"/>
      <c r="C585" s="59">
        <v>5</v>
      </c>
      <c r="D585" s="19"/>
      <c r="E585" s="19"/>
      <c r="F585" s="19"/>
      <c r="G585" s="24">
        <f t="shared" si="120"/>
        <v>5</v>
      </c>
      <c r="H585" s="71"/>
    </row>
    <row r="586" spans="1:8" ht="15.75" x14ac:dyDescent="0.25">
      <c r="A586" s="14" t="s">
        <v>490</v>
      </c>
      <c r="B586" s="35"/>
      <c r="C586" s="59">
        <v>5</v>
      </c>
      <c r="D586" s="19"/>
      <c r="E586" s="19"/>
      <c r="F586" s="19"/>
      <c r="G586" s="24">
        <f t="shared" si="120"/>
        <v>5</v>
      </c>
      <c r="H586" s="71"/>
    </row>
    <row r="587" spans="1:8" ht="15.75" x14ac:dyDescent="0.25">
      <c r="A587" s="14" t="s">
        <v>491</v>
      </c>
      <c r="B587" s="35"/>
      <c r="C587" s="59">
        <v>5</v>
      </c>
      <c r="D587" s="19"/>
      <c r="E587" s="19"/>
      <c r="F587" s="19"/>
      <c r="G587" s="24">
        <f t="shared" si="120"/>
        <v>5</v>
      </c>
      <c r="H587" s="71"/>
    </row>
    <row r="588" spans="1:8" ht="31.5" x14ac:dyDescent="0.25">
      <c r="A588" s="14" t="s">
        <v>492</v>
      </c>
      <c r="B588" s="35"/>
      <c r="C588" s="59">
        <v>30</v>
      </c>
      <c r="D588" s="19"/>
      <c r="E588" s="19"/>
      <c r="F588" s="19"/>
      <c r="G588" s="24">
        <f t="shared" si="120"/>
        <v>30</v>
      </c>
      <c r="H588" s="71"/>
    </row>
    <row r="589" spans="1:8" ht="15.75" x14ac:dyDescent="0.25">
      <c r="A589" s="14" t="s">
        <v>493</v>
      </c>
      <c r="B589" s="35"/>
      <c r="C589" s="59">
        <v>5</v>
      </c>
      <c r="D589" s="19"/>
      <c r="E589" s="19"/>
      <c r="F589" s="19"/>
      <c r="G589" s="24">
        <f t="shared" si="120"/>
        <v>5</v>
      </c>
      <c r="H589" s="71"/>
    </row>
    <row r="590" spans="1:8" ht="15.75" x14ac:dyDescent="0.25">
      <c r="A590" s="104" t="s">
        <v>517</v>
      </c>
      <c r="B590" s="35"/>
      <c r="C590" s="59">
        <v>133</v>
      </c>
      <c r="D590" s="24"/>
      <c r="E590" s="24"/>
      <c r="F590" s="19"/>
      <c r="G590" s="24">
        <f t="shared" si="120"/>
        <v>133</v>
      </c>
      <c r="H590" s="71"/>
    </row>
    <row r="591" spans="1:8" ht="15.75" x14ac:dyDescent="0.25">
      <c r="A591" s="70" t="s">
        <v>574</v>
      </c>
      <c r="B591" s="35"/>
      <c r="C591" s="59">
        <v>100</v>
      </c>
      <c r="D591" s="24"/>
      <c r="E591" s="24"/>
      <c r="F591" s="19"/>
      <c r="G591" s="24">
        <f t="shared" si="120"/>
        <v>100</v>
      </c>
      <c r="H591" s="71"/>
    </row>
    <row r="592" spans="1:8" ht="31.5" x14ac:dyDescent="0.25">
      <c r="A592" s="14" t="s">
        <v>319</v>
      </c>
      <c r="B592" s="37"/>
      <c r="C592" s="59">
        <v>30</v>
      </c>
      <c r="D592" s="19"/>
      <c r="E592" s="19"/>
      <c r="F592" s="19"/>
      <c r="G592" s="24">
        <f t="shared" si="120"/>
        <v>30</v>
      </c>
      <c r="H592" s="71"/>
    </row>
    <row r="593" spans="1:8" ht="15.75" x14ac:dyDescent="0.25">
      <c r="A593" s="26" t="s">
        <v>272</v>
      </c>
      <c r="B593" s="42"/>
      <c r="C593" s="48">
        <v>50</v>
      </c>
      <c r="D593" s="24"/>
      <c r="E593" s="24"/>
      <c r="F593" s="24"/>
      <c r="G593" s="24">
        <f t="shared" si="120"/>
        <v>50</v>
      </c>
      <c r="H593" s="71"/>
    </row>
    <row r="594" spans="1:8" ht="31.5" x14ac:dyDescent="0.25">
      <c r="A594" s="14" t="s">
        <v>278</v>
      </c>
      <c r="B594" s="37"/>
      <c r="C594" s="24">
        <v>30</v>
      </c>
      <c r="D594" s="19"/>
      <c r="E594" s="19"/>
      <c r="F594" s="19"/>
      <c r="G594" s="24">
        <f t="shared" si="120"/>
        <v>30</v>
      </c>
      <c r="H594" s="71"/>
    </row>
    <row r="595" spans="1:8" ht="31.5" x14ac:dyDescent="0.25">
      <c r="A595" s="14" t="s">
        <v>318</v>
      </c>
      <c r="B595" s="37"/>
      <c r="C595" s="24">
        <v>50</v>
      </c>
      <c r="D595" s="19"/>
      <c r="E595" s="19"/>
      <c r="F595" s="19"/>
      <c r="G595" s="24">
        <f t="shared" si="120"/>
        <v>50</v>
      </c>
      <c r="H595" s="71"/>
    </row>
    <row r="596" spans="1:8" ht="15.75" x14ac:dyDescent="0.25">
      <c r="A596" s="14" t="s">
        <v>484</v>
      </c>
      <c r="B596" s="37"/>
      <c r="C596" s="24">
        <v>70</v>
      </c>
      <c r="D596" s="19"/>
      <c r="E596" s="19"/>
      <c r="F596" s="19"/>
      <c r="G596" s="24">
        <f t="shared" si="120"/>
        <v>70</v>
      </c>
      <c r="H596" s="71"/>
    </row>
    <row r="597" spans="1:8" ht="15.75" x14ac:dyDescent="0.25">
      <c r="A597" s="11" t="s">
        <v>203</v>
      </c>
      <c r="B597" s="35"/>
      <c r="C597" s="24">
        <v>100</v>
      </c>
      <c r="D597" s="19"/>
      <c r="E597" s="19"/>
      <c r="F597" s="19"/>
      <c r="G597" s="24">
        <f t="shared" si="120"/>
        <v>100</v>
      </c>
      <c r="H597" s="71"/>
    </row>
    <row r="598" spans="1:8" ht="15.75" x14ac:dyDescent="0.25">
      <c r="A598" s="41" t="s">
        <v>479</v>
      </c>
      <c r="B598" s="35"/>
      <c r="C598" s="24">
        <v>10</v>
      </c>
      <c r="D598" s="19"/>
      <c r="E598" s="19"/>
      <c r="F598" s="19"/>
      <c r="G598" s="24">
        <f t="shared" si="120"/>
        <v>10</v>
      </c>
      <c r="H598" s="71"/>
    </row>
    <row r="599" spans="1:8" ht="15.75" x14ac:dyDescent="0.25">
      <c r="A599" s="41" t="s">
        <v>561</v>
      </c>
      <c r="B599" s="35"/>
      <c r="C599" s="24">
        <v>59</v>
      </c>
      <c r="D599" s="24">
        <v>0</v>
      </c>
      <c r="E599" s="24"/>
      <c r="F599" s="19"/>
      <c r="G599" s="24">
        <f t="shared" si="120"/>
        <v>59</v>
      </c>
      <c r="H599" s="71"/>
    </row>
    <row r="600" spans="1:8" ht="15.75" x14ac:dyDescent="0.25">
      <c r="A600" s="41" t="s">
        <v>562</v>
      </c>
      <c r="B600" s="35"/>
      <c r="C600" s="24">
        <v>90</v>
      </c>
      <c r="D600" s="24">
        <v>0</v>
      </c>
      <c r="E600" s="24"/>
      <c r="F600" s="24">
        <v>0</v>
      </c>
      <c r="G600" s="24">
        <v>90</v>
      </c>
      <c r="H600" s="71"/>
    </row>
    <row r="601" spans="1:8" ht="15.75" x14ac:dyDescent="0.25">
      <c r="A601" s="41" t="s">
        <v>563</v>
      </c>
      <c r="B601" s="35"/>
      <c r="C601" s="24">
        <v>36</v>
      </c>
      <c r="D601" s="24">
        <v>0</v>
      </c>
      <c r="E601" s="24"/>
      <c r="F601" s="24">
        <v>0</v>
      </c>
      <c r="G601" s="24">
        <v>36</v>
      </c>
      <c r="H601" s="71"/>
    </row>
    <row r="602" spans="1:8" ht="15.75" x14ac:dyDescent="0.25">
      <c r="A602" s="41" t="s">
        <v>564</v>
      </c>
      <c r="B602" s="35"/>
      <c r="C602" s="24">
        <v>49</v>
      </c>
      <c r="D602" s="24">
        <v>0</v>
      </c>
      <c r="E602" s="24"/>
      <c r="F602" s="24">
        <v>0</v>
      </c>
      <c r="G602" s="24">
        <v>49</v>
      </c>
      <c r="H602" s="71"/>
    </row>
    <row r="603" spans="1:8" ht="63" x14ac:dyDescent="0.25">
      <c r="A603" s="41" t="s">
        <v>567</v>
      </c>
      <c r="B603" s="35"/>
      <c r="C603" s="24">
        <v>220</v>
      </c>
      <c r="D603" s="24">
        <v>0</v>
      </c>
      <c r="E603" s="24"/>
      <c r="F603" s="24"/>
      <c r="G603" s="24">
        <f>C603+E603+F603</f>
        <v>220</v>
      </c>
      <c r="H603" s="71"/>
    </row>
    <row r="604" spans="1:8" ht="15.75" x14ac:dyDescent="0.25">
      <c r="A604" s="17" t="s">
        <v>44</v>
      </c>
      <c r="B604" s="12" t="s">
        <v>139</v>
      </c>
      <c r="C604" s="19">
        <f>+C605+C606+C607+C608+C609+C610+C611+C612+C613+C614</f>
        <v>13694</v>
      </c>
      <c r="D604" s="19">
        <f t="shared" ref="D604:F604" si="121">+D605+D606+D607+D608+D609+D610+D611+D612+D613+D614</f>
        <v>0</v>
      </c>
      <c r="E604" s="19">
        <f>E605+E606+E607+E608+E609+E610+E611+E612+E613+E614</f>
        <v>946</v>
      </c>
      <c r="F604" s="19">
        <f t="shared" si="121"/>
        <v>0</v>
      </c>
      <c r="G604" s="19">
        <f t="shared" si="120"/>
        <v>14640</v>
      </c>
      <c r="H604" s="71"/>
    </row>
    <row r="605" spans="1:8" ht="31.5" x14ac:dyDescent="0.25">
      <c r="A605" s="14" t="s">
        <v>352</v>
      </c>
      <c r="B605" s="14"/>
      <c r="C605" s="59">
        <v>240</v>
      </c>
      <c r="D605" s="19"/>
      <c r="E605" s="19"/>
      <c r="F605" s="19"/>
      <c r="G605" s="24">
        <f t="shared" si="120"/>
        <v>240</v>
      </c>
      <c r="H605" s="71"/>
    </row>
    <row r="606" spans="1:8" ht="34.5" customHeight="1" x14ac:dyDescent="0.25">
      <c r="A606" s="14" t="s">
        <v>353</v>
      </c>
      <c r="B606" s="14"/>
      <c r="C606" s="59">
        <v>2042</v>
      </c>
      <c r="D606" s="19"/>
      <c r="E606" s="24"/>
      <c r="F606" s="19"/>
      <c r="G606" s="24">
        <f t="shared" si="120"/>
        <v>2042</v>
      </c>
      <c r="H606" s="71"/>
    </row>
    <row r="607" spans="1:8" ht="15.75" x14ac:dyDescent="0.25">
      <c r="A607" s="69" t="s">
        <v>305</v>
      </c>
      <c r="B607" s="11"/>
      <c r="C607" s="11">
        <v>120</v>
      </c>
      <c r="D607" s="19"/>
      <c r="E607" s="19"/>
      <c r="F607" s="19"/>
      <c r="G607" s="24">
        <f t="shared" si="120"/>
        <v>120</v>
      </c>
      <c r="H607" s="71"/>
    </row>
    <row r="608" spans="1:8" ht="15.75" x14ac:dyDescent="0.25">
      <c r="A608" s="16" t="s">
        <v>354</v>
      </c>
      <c r="B608" s="11"/>
      <c r="C608" s="24">
        <v>1343</v>
      </c>
      <c r="D608" s="24"/>
      <c r="E608" s="24"/>
      <c r="F608" s="11"/>
      <c r="G608" s="24">
        <f t="shared" si="120"/>
        <v>1343</v>
      </c>
      <c r="H608" s="71"/>
    </row>
    <row r="609" spans="1:8" ht="31.5" x14ac:dyDescent="0.25">
      <c r="A609" s="14" t="s">
        <v>355</v>
      </c>
      <c r="B609" s="14"/>
      <c r="C609" s="24">
        <v>9571</v>
      </c>
      <c r="D609" s="24"/>
      <c r="E609" s="24">
        <v>946</v>
      </c>
      <c r="F609" s="11"/>
      <c r="G609" s="24">
        <f t="shared" si="120"/>
        <v>10517</v>
      </c>
      <c r="H609" s="71"/>
    </row>
    <row r="610" spans="1:8" ht="47.25" x14ac:dyDescent="0.25">
      <c r="A610" s="43" t="s">
        <v>485</v>
      </c>
      <c r="B610" s="11"/>
      <c r="C610" s="11">
        <v>10</v>
      </c>
      <c r="D610" s="19"/>
      <c r="E610" s="19"/>
      <c r="F610" s="11"/>
      <c r="G610" s="24">
        <f t="shared" si="120"/>
        <v>10</v>
      </c>
      <c r="H610" s="71"/>
    </row>
    <row r="611" spans="1:8" ht="15.75" x14ac:dyDescent="0.25">
      <c r="A611" s="102" t="s">
        <v>486</v>
      </c>
      <c r="B611" s="11"/>
      <c r="C611" s="11">
        <v>10</v>
      </c>
      <c r="D611" s="19"/>
      <c r="E611" s="19"/>
      <c r="F611" s="11"/>
      <c r="G611" s="24">
        <f t="shared" si="120"/>
        <v>10</v>
      </c>
      <c r="H611" s="71"/>
    </row>
    <row r="612" spans="1:8" ht="15.75" x14ac:dyDescent="0.25">
      <c r="A612" s="14" t="s">
        <v>494</v>
      </c>
      <c r="B612" s="11"/>
      <c r="C612" s="11">
        <v>320</v>
      </c>
      <c r="D612" s="24"/>
      <c r="E612" s="24"/>
      <c r="F612" s="11"/>
      <c r="G612" s="24">
        <f t="shared" si="120"/>
        <v>320</v>
      </c>
      <c r="H612" s="71"/>
    </row>
    <row r="613" spans="1:8" ht="15.75" x14ac:dyDescent="0.25">
      <c r="A613" s="13" t="s">
        <v>495</v>
      </c>
      <c r="B613" s="11"/>
      <c r="C613" s="11">
        <v>10</v>
      </c>
      <c r="D613" s="19"/>
      <c r="E613" s="19"/>
      <c r="F613" s="11"/>
      <c r="G613" s="24">
        <f t="shared" si="120"/>
        <v>10</v>
      </c>
      <c r="H613" s="71"/>
    </row>
    <row r="614" spans="1:8" ht="31.5" x14ac:dyDescent="0.25">
      <c r="A614" s="14" t="s">
        <v>496</v>
      </c>
      <c r="B614" s="11"/>
      <c r="C614" s="11">
        <v>28</v>
      </c>
      <c r="D614" s="19"/>
      <c r="E614" s="19"/>
      <c r="F614" s="11"/>
      <c r="G614" s="24">
        <f t="shared" si="120"/>
        <v>28</v>
      </c>
      <c r="H614" s="71"/>
    </row>
    <row r="615" spans="1:8" ht="15.75" x14ac:dyDescent="0.25">
      <c r="A615" s="70"/>
      <c r="B615" s="70"/>
      <c r="C615" s="70"/>
      <c r="D615" s="71"/>
      <c r="E615" s="71"/>
      <c r="F615" s="70"/>
      <c r="G615" s="70"/>
      <c r="H615" s="71"/>
    </row>
    <row r="616" spans="1:8" ht="15.75" x14ac:dyDescent="0.25">
      <c r="A616" s="6"/>
      <c r="B616" s="6"/>
      <c r="C616" s="6"/>
      <c r="D616" s="9"/>
      <c r="E616" s="9"/>
      <c r="H616" s="71"/>
    </row>
    <row r="617" spans="1:8" ht="15.75" x14ac:dyDescent="0.25">
      <c r="A617" s="118" t="s">
        <v>607</v>
      </c>
      <c r="B617" s="118"/>
      <c r="C617" s="118"/>
      <c r="D617" s="118"/>
      <c r="E617" s="118"/>
      <c r="F617" s="118"/>
      <c r="G617" s="118"/>
      <c r="H617" s="71"/>
    </row>
    <row r="618" spans="1:8" ht="15.75" x14ac:dyDescent="0.25">
      <c r="A618" s="6"/>
      <c r="B618" s="6"/>
      <c r="C618" s="6"/>
      <c r="D618" s="9"/>
      <c r="E618" s="9"/>
      <c r="H618" s="71"/>
    </row>
    <row r="619" spans="1:8" ht="15.75" x14ac:dyDescent="0.25">
      <c r="A619" s="118" t="s">
        <v>608</v>
      </c>
      <c r="B619" s="118"/>
      <c r="C619" s="118"/>
      <c r="D619" s="118"/>
      <c r="E619" s="118"/>
      <c r="F619" s="118"/>
      <c r="G619" s="118"/>
      <c r="H619" s="71"/>
    </row>
    <row r="620" spans="1:8" ht="15.75" x14ac:dyDescent="0.25">
      <c r="A620" s="6"/>
      <c r="B620" s="6"/>
      <c r="C620" s="6"/>
      <c r="D620" s="9"/>
      <c r="E620" s="9"/>
      <c r="H620" s="71"/>
    </row>
    <row r="621" spans="1:8" ht="15.75" x14ac:dyDescent="0.25">
      <c r="A621" s="6"/>
      <c r="B621" s="6"/>
      <c r="C621" s="6"/>
      <c r="D621" s="9"/>
      <c r="E621" s="9"/>
      <c r="H621" s="71"/>
    </row>
    <row r="622" spans="1:8" ht="15.75" x14ac:dyDescent="0.25">
      <c r="A622" s="6"/>
      <c r="B622" s="6"/>
      <c r="C622" s="6"/>
      <c r="D622" s="9"/>
      <c r="E622" s="9"/>
      <c r="H622" s="71"/>
    </row>
    <row r="623" spans="1:8" ht="15.75" x14ac:dyDescent="0.25">
      <c r="A623" s="6"/>
      <c r="B623" s="6"/>
      <c r="C623" s="6"/>
      <c r="D623" s="9"/>
      <c r="E623" s="9"/>
      <c r="H623" s="71"/>
    </row>
    <row r="624" spans="1:8" ht="15.75" x14ac:dyDescent="0.25">
      <c r="A624" s="6"/>
      <c r="B624" s="6"/>
      <c r="C624" s="6"/>
      <c r="D624" s="9"/>
      <c r="E624" s="9"/>
      <c r="H624" s="71"/>
    </row>
    <row r="625" spans="1:8" ht="15.75" x14ac:dyDescent="0.25">
      <c r="A625" s="6"/>
      <c r="B625" s="6"/>
      <c r="C625" s="6"/>
      <c r="D625" s="9"/>
      <c r="E625" s="9"/>
      <c r="H625" s="71"/>
    </row>
    <row r="626" spans="1:8" ht="15.75" x14ac:dyDescent="0.25">
      <c r="A626" s="6"/>
      <c r="B626" s="6"/>
      <c r="C626" s="6"/>
      <c r="D626" s="9"/>
      <c r="E626" s="9"/>
      <c r="H626" s="71"/>
    </row>
    <row r="627" spans="1:8" ht="15.75" x14ac:dyDescent="0.25">
      <c r="A627" s="6"/>
      <c r="B627" s="6"/>
      <c r="C627" s="6"/>
      <c r="D627" s="9"/>
      <c r="E627" s="9"/>
      <c r="H627" s="71"/>
    </row>
    <row r="628" spans="1:8" ht="15.75" x14ac:dyDescent="0.25">
      <c r="A628" s="6"/>
      <c r="B628" s="6"/>
      <c r="C628" s="6"/>
      <c r="D628" s="9"/>
      <c r="E628" s="9"/>
      <c r="H628" s="71"/>
    </row>
    <row r="629" spans="1:8" ht="15.75" x14ac:dyDescent="0.25">
      <c r="A629" s="6"/>
      <c r="B629" s="6"/>
      <c r="C629" s="6"/>
      <c r="D629" s="9"/>
      <c r="E629" s="9"/>
      <c r="H629" s="71"/>
    </row>
    <row r="630" spans="1:8" ht="15.75" x14ac:dyDescent="0.25">
      <c r="A630" s="6"/>
      <c r="B630" s="6"/>
      <c r="C630" s="6"/>
      <c r="D630" s="9"/>
      <c r="E630" s="9"/>
      <c r="H630" s="71"/>
    </row>
    <row r="631" spans="1:8" ht="15.75" x14ac:dyDescent="0.25">
      <c r="A631" s="6"/>
      <c r="B631" s="6"/>
      <c r="C631" s="6"/>
      <c r="D631" s="9"/>
      <c r="E631" s="9"/>
      <c r="H631" s="71"/>
    </row>
    <row r="632" spans="1:8" ht="15.75" x14ac:dyDescent="0.25">
      <c r="A632" s="6"/>
      <c r="B632" s="6"/>
      <c r="C632" s="6"/>
      <c r="D632" s="9"/>
      <c r="E632" s="9"/>
      <c r="H632" s="71"/>
    </row>
    <row r="633" spans="1:8" ht="15.75" x14ac:dyDescent="0.25">
      <c r="A633" s="6"/>
      <c r="B633" s="6"/>
      <c r="C633" s="6"/>
      <c r="D633" s="9"/>
      <c r="E633" s="9"/>
      <c r="H633" s="71"/>
    </row>
    <row r="634" spans="1:8" ht="15.75" x14ac:dyDescent="0.25">
      <c r="A634" s="6"/>
      <c r="B634" s="6"/>
      <c r="C634" s="6"/>
      <c r="D634" s="9"/>
      <c r="E634" s="9"/>
      <c r="H634" s="71"/>
    </row>
    <row r="635" spans="1:8" ht="15.75" x14ac:dyDescent="0.25">
      <c r="A635" s="6"/>
      <c r="B635" s="6"/>
      <c r="C635" s="6"/>
      <c r="D635" s="9"/>
      <c r="E635" s="9"/>
      <c r="H635" s="71"/>
    </row>
    <row r="636" spans="1:8" ht="15.75" x14ac:dyDescent="0.25">
      <c r="A636" s="6"/>
      <c r="B636" s="6"/>
      <c r="C636" s="6"/>
      <c r="D636" s="9"/>
      <c r="E636" s="9"/>
      <c r="H636" s="71"/>
    </row>
    <row r="637" spans="1:8" ht="15.75" x14ac:dyDescent="0.25">
      <c r="A637" s="6"/>
      <c r="B637" s="6"/>
      <c r="C637" s="6"/>
      <c r="D637" s="9"/>
      <c r="E637" s="9"/>
      <c r="H637" s="71"/>
    </row>
    <row r="638" spans="1:8" ht="15.75" x14ac:dyDescent="0.25">
      <c r="A638" s="6"/>
      <c r="B638" s="6"/>
      <c r="C638" s="6"/>
      <c r="D638" s="9"/>
      <c r="E638" s="9"/>
      <c r="H638" s="71"/>
    </row>
    <row r="639" spans="1:8" ht="15.75" x14ac:dyDescent="0.25">
      <c r="A639" s="6"/>
      <c r="B639" s="6"/>
      <c r="C639" s="6"/>
      <c r="D639" s="9"/>
      <c r="E639" s="9"/>
      <c r="H639" s="71"/>
    </row>
    <row r="640" spans="1:8" ht="15.75" x14ac:dyDescent="0.25">
      <c r="A640" s="6"/>
      <c r="B640" s="6"/>
      <c r="C640" s="6"/>
      <c r="D640" s="9"/>
      <c r="E640" s="9"/>
      <c r="H640" s="71"/>
    </row>
    <row r="641" spans="1:8" ht="15.75" x14ac:dyDescent="0.25">
      <c r="A641" s="6"/>
      <c r="B641" s="6"/>
      <c r="C641" s="6"/>
      <c r="D641" s="9"/>
      <c r="E641" s="9"/>
      <c r="H641" s="71"/>
    </row>
    <row r="642" spans="1:8" ht="15.75" x14ac:dyDescent="0.25">
      <c r="A642" s="6"/>
      <c r="B642" s="6"/>
      <c r="C642" s="6"/>
      <c r="D642" s="9"/>
      <c r="E642" s="9"/>
      <c r="H642" s="71"/>
    </row>
    <row r="643" spans="1:8" ht="15.75" x14ac:dyDescent="0.25">
      <c r="A643" s="6"/>
      <c r="B643" s="6"/>
      <c r="C643" s="6"/>
      <c r="D643" s="9"/>
      <c r="E643" s="9"/>
      <c r="H643" s="71"/>
    </row>
    <row r="644" spans="1:8" ht="15.75" x14ac:dyDescent="0.25">
      <c r="A644" s="6"/>
      <c r="B644" s="6"/>
      <c r="C644" s="6"/>
      <c r="D644" s="9"/>
      <c r="E644" s="9"/>
      <c r="H644" s="71"/>
    </row>
    <row r="645" spans="1:8" ht="15.75" x14ac:dyDescent="0.25">
      <c r="A645" s="6"/>
      <c r="B645" s="6"/>
      <c r="C645" s="6"/>
      <c r="D645" s="9"/>
      <c r="E645" s="9"/>
      <c r="H645" s="71"/>
    </row>
    <row r="646" spans="1:8" ht="15.75" x14ac:dyDescent="0.25">
      <c r="A646" s="6"/>
      <c r="B646" s="6"/>
      <c r="C646" s="6"/>
      <c r="D646" s="9"/>
      <c r="E646" s="9"/>
      <c r="H646" s="71"/>
    </row>
    <row r="647" spans="1:8" ht="15.75" x14ac:dyDescent="0.25">
      <c r="A647" s="6"/>
      <c r="B647" s="6"/>
      <c r="C647" s="6"/>
      <c r="D647" s="9"/>
      <c r="E647" s="9"/>
      <c r="H647" s="71"/>
    </row>
    <row r="648" spans="1:8" ht="15.75" x14ac:dyDescent="0.25">
      <c r="A648" s="6"/>
      <c r="B648" s="6"/>
      <c r="C648" s="6"/>
      <c r="D648" s="9"/>
      <c r="E648" s="9"/>
      <c r="H648" s="71"/>
    </row>
    <row r="649" spans="1:8" ht="15.75" x14ac:dyDescent="0.25">
      <c r="A649" s="6"/>
      <c r="B649" s="6"/>
      <c r="C649" s="6"/>
      <c r="D649" s="9"/>
      <c r="E649" s="9"/>
      <c r="H649" s="71"/>
    </row>
    <row r="650" spans="1:8" ht="15.75" x14ac:dyDescent="0.25">
      <c r="A650" s="6"/>
      <c r="B650" s="6"/>
      <c r="C650" s="6"/>
      <c r="D650" s="9"/>
      <c r="E650" s="9"/>
      <c r="H650" s="71"/>
    </row>
    <row r="651" spans="1:8" ht="15.75" x14ac:dyDescent="0.25">
      <c r="A651" s="6"/>
      <c r="B651" s="6"/>
      <c r="C651" s="6"/>
      <c r="D651" s="9"/>
      <c r="E651" s="9"/>
      <c r="H651" s="71"/>
    </row>
    <row r="652" spans="1:8" ht="15.75" x14ac:dyDescent="0.25">
      <c r="A652" s="6"/>
      <c r="B652" s="6"/>
      <c r="C652" s="6"/>
      <c r="D652" s="4"/>
      <c r="E652" s="4"/>
      <c r="H652" s="71"/>
    </row>
    <row r="653" spans="1:8" ht="15.75" x14ac:dyDescent="0.25">
      <c r="A653" s="6"/>
      <c r="B653" s="6"/>
      <c r="C653" s="6"/>
      <c r="D653" s="4"/>
      <c r="E653" s="4"/>
      <c r="H653" s="71"/>
    </row>
    <row r="654" spans="1:8" ht="15.75" x14ac:dyDescent="0.25">
      <c r="A654" s="6"/>
      <c r="B654" s="6"/>
      <c r="C654" s="6"/>
      <c r="D654" s="4"/>
      <c r="E654" s="4"/>
      <c r="H654" s="71"/>
    </row>
    <row r="655" spans="1:8" ht="15.75" x14ac:dyDescent="0.25">
      <c r="A655" s="6"/>
      <c r="B655" s="6"/>
      <c r="C655" s="6"/>
      <c r="D655" s="4"/>
      <c r="E655" s="4"/>
      <c r="H655" s="71"/>
    </row>
    <row r="656" spans="1:8" ht="15.75" x14ac:dyDescent="0.25">
      <c r="A656" s="6"/>
      <c r="B656" s="6"/>
      <c r="C656" s="6"/>
      <c r="D656" s="4"/>
      <c r="E656" s="4"/>
      <c r="H656" s="71"/>
    </row>
    <row r="657" spans="1:8" ht="15.75" x14ac:dyDescent="0.25">
      <c r="A657" s="6"/>
      <c r="B657" s="6"/>
      <c r="C657" s="6"/>
      <c r="D657" s="4"/>
      <c r="E657" s="4"/>
      <c r="H657" s="71"/>
    </row>
    <row r="658" spans="1:8" ht="15.75" x14ac:dyDescent="0.25">
      <c r="A658" s="6"/>
      <c r="B658" s="6"/>
      <c r="C658" s="6"/>
      <c r="D658" s="4"/>
      <c r="E658" s="4"/>
      <c r="H658" s="71"/>
    </row>
    <row r="659" spans="1:8" ht="15.75" x14ac:dyDescent="0.25">
      <c r="A659" s="6"/>
      <c r="B659" s="6"/>
      <c r="C659" s="6"/>
      <c r="D659" s="4"/>
      <c r="E659" s="4"/>
      <c r="H659" s="71"/>
    </row>
    <row r="660" spans="1:8" ht="15.75" x14ac:dyDescent="0.25">
      <c r="A660" s="6"/>
      <c r="B660" s="6"/>
      <c r="C660" s="6"/>
      <c r="D660" s="4"/>
      <c r="E660" s="4"/>
      <c r="H660" s="71"/>
    </row>
    <row r="661" spans="1:8" ht="15.75" x14ac:dyDescent="0.25">
      <c r="A661" s="6"/>
      <c r="B661" s="6"/>
      <c r="C661" s="6"/>
      <c r="D661" s="4"/>
      <c r="E661" s="4"/>
      <c r="H661" s="71"/>
    </row>
    <row r="662" spans="1:8" ht="15.75" x14ac:dyDescent="0.25">
      <c r="A662" s="6"/>
      <c r="B662" s="6"/>
      <c r="C662" s="6"/>
      <c r="D662" s="4"/>
      <c r="E662" s="4"/>
      <c r="H662" s="71"/>
    </row>
    <row r="663" spans="1:8" ht="15.75" x14ac:dyDescent="0.25">
      <c r="A663" s="6"/>
      <c r="B663" s="6"/>
      <c r="C663" s="6"/>
      <c r="D663" s="4"/>
      <c r="E663" s="4"/>
      <c r="H663" s="71"/>
    </row>
    <row r="664" spans="1:8" ht="15.75" x14ac:dyDescent="0.25">
      <c r="A664" s="6"/>
      <c r="B664" s="6"/>
      <c r="C664" s="6"/>
      <c r="D664" s="4"/>
      <c r="E664" s="4"/>
      <c r="H664" s="71"/>
    </row>
    <row r="665" spans="1:8" ht="15.75" x14ac:dyDescent="0.25">
      <c r="A665" s="6"/>
      <c r="B665" s="6"/>
      <c r="C665" s="6"/>
      <c r="D665" s="4"/>
      <c r="E665" s="4"/>
      <c r="H665" s="71"/>
    </row>
    <row r="666" spans="1:8" ht="15.75" x14ac:dyDescent="0.25">
      <c r="A666" s="6"/>
      <c r="B666" s="6"/>
      <c r="C666" s="6"/>
      <c r="D666" s="4"/>
      <c r="E666" s="4"/>
      <c r="H666" s="71"/>
    </row>
    <row r="667" spans="1:8" ht="15.75" x14ac:dyDescent="0.25">
      <c r="A667" s="6"/>
      <c r="B667" s="6"/>
      <c r="C667" s="6"/>
      <c r="D667" s="4"/>
      <c r="E667" s="4"/>
      <c r="H667" s="71"/>
    </row>
    <row r="668" spans="1:8" ht="15.75" x14ac:dyDescent="0.25">
      <c r="A668" s="6"/>
      <c r="B668" s="6"/>
      <c r="C668" s="6"/>
      <c r="D668" s="4"/>
      <c r="E668" s="4"/>
      <c r="H668" s="71"/>
    </row>
    <row r="669" spans="1:8" ht="15.75" x14ac:dyDescent="0.25">
      <c r="A669" s="6"/>
      <c r="B669" s="6"/>
      <c r="C669" s="6"/>
      <c r="D669" s="4"/>
      <c r="E669" s="4"/>
      <c r="H669" s="71"/>
    </row>
    <row r="670" spans="1:8" ht="15.75" x14ac:dyDescent="0.25">
      <c r="A670" s="6"/>
      <c r="B670" s="6"/>
      <c r="C670" s="6"/>
      <c r="D670" s="4"/>
      <c r="E670" s="4"/>
      <c r="H670" s="71"/>
    </row>
    <row r="671" spans="1:8" ht="15.75" x14ac:dyDescent="0.25">
      <c r="A671" s="6"/>
      <c r="B671" s="6"/>
      <c r="C671" s="6"/>
      <c r="D671" s="4"/>
      <c r="E671" s="4"/>
      <c r="H671" s="71"/>
    </row>
    <row r="672" spans="1:8" ht="15.75" x14ac:dyDescent="0.25">
      <c r="A672" s="6"/>
      <c r="B672" s="6"/>
      <c r="C672" s="6"/>
      <c r="D672" s="4"/>
      <c r="E672" s="4"/>
      <c r="H672" s="71"/>
    </row>
    <row r="673" spans="1:8" ht="15.75" x14ac:dyDescent="0.25">
      <c r="A673" s="6"/>
      <c r="B673" s="6"/>
      <c r="C673" s="6"/>
      <c r="D673" s="4"/>
      <c r="E673" s="4"/>
      <c r="H673" s="71"/>
    </row>
    <row r="674" spans="1:8" ht="15.75" x14ac:dyDescent="0.25">
      <c r="A674" s="6"/>
      <c r="B674" s="6"/>
      <c r="C674" s="6"/>
      <c r="D674" s="4"/>
      <c r="E674" s="4"/>
      <c r="H674" s="71"/>
    </row>
    <row r="675" spans="1:8" ht="15.75" x14ac:dyDescent="0.25">
      <c r="A675" s="6"/>
      <c r="B675" s="6"/>
      <c r="C675" s="6"/>
      <c r="D675" s="4"/>
      <c r="E675" s="4"/>
      <c r="H675" s="71"/>
    </row>
    <row r="676" spans="1:8" ht="15.75" x14ac:dyDescent="0.25">
      <c r="A676" s="6"/>
      <c r="B676" s="6"/>
      <c r="C676" s="6"/>
      <c r="D676" s="4"/>
      <c r="E676" s="4"/>
      <c r="H676" s="71"/>
    </row>
    <row r="677" spans="1:8" ht="15.75" x14ac:dyDescent="0.25">
      <c r="A677" s="6"/>
      <c r="B677" s="6"/>
      <c r="C677" s="6"/>
      <c r="D677" s="4"/>
      <c r="E677" s="4"/>
      <c r="H677" s="71"/>
    </row>
    <row r="678" spans="1:8" ht="15.75" x14ac:dyDescent="0.25">
      <c r="A678" s="6"/>
      <c r="B678" s="6"/>
      <c r="C678" s="6"/>
      <c r="D678" s="4"/>
      <c r="E678" s="4"/>
      <c r="H678" s="71"/>
    </row>
    <row r="679" spans="1:8" ht="15.75" x14ac:dyDescent="0.25">
      <c r="A679" s="6"/>
      <c r="B679" s="6"/>
      <c r="C679" s="6"/>
      <c r="D679" s="4"/>
      <c r="E679" s="4"/>
      <c r="H679" s="71"/>
    </row>
    <row r="680" spans="1:8" ht="15.75" x14ac:dyDescent="0.25">
      <c r="A680" s="6"/>
      <c r="B680" s="6"/>
      <c r="C680" s="6"/>
      <c r="D680" s="4"/>
      <c r="E680" s="4"/>
      <c r="H680" s="71"/>
    </row>
    <row r="681" spans="1:8" ht="15.75" x14ac:dyDescent="0.25">
      <c r="A681" s="6"/>
      <c r="B681" s="6"/>
      <c r="C681" s="6"/>
      <c r="D681" s="4"/>
      <c r="E681" s="4"/>
      <c r="H681" s="71"/>
    </row>
    <row r="682" spans="1:8" ht="15.75" x14ac:dyDescent="0.25">
      <c r="A682" s="6"/>
      <c r="B682" s="6"/>
      <c r="C682" s="6"/>
      <c r="D682" s="4"/>
      <c r="E682" s="4"/>
      <c r="H682" s="71"/>
    </row>
    <row r="683" spans="1:8" ht="15.75" x14ac:dyDescent="0.25">
      <c r="A683" s="6"/>
      <c r="B683" s="6"/>
      <c r="C683" s="6"/>
      <c r="D683" s="4"/>
      <c r="E683" s="4"/>
      <c r="H683" s="71"/>
    </row>
    <row r="684" spans="1:8" ht="15.75" x14ac:dyDescent="0.25">
      <c r="A684" s="6"/>
      <c r="B684" s="6"/>
      <c r="C684" s="6"/>
      <c r="D684" s="4"/>
      <c r="E684" s="4"/>
      <c r="H684" s="71"/>
    </row>
    <row r="685" spans="1:8" ht="15.75" x14ac:dyDescent="0.25">
      <c r="A685" s="6"/>
      <c r="B685" s="6"/>
      <c r="C685" s="6"/>
      <c r="H685" s="71"/>
    </row>
    <row r="686" spans="1:8" ht="15.75" x14ac:dyDescent="0.25">
      <c r="A686" s="6"/>
      <c r="B686" s="6"/>
      <c r="C686" s="6"/>
      <c r="H686" s="71"/>
    </row>
    <row r="687" spans="1:8" ht="15.75" x14ac:dyDescent="0.25">
      <c r="A687" s="6"/>
      <c r="B687" s="6"/>
      <c r="C687" s="6"/>
      <c r="H687" s="71"/>
    </row>
    <row r="688" spans="1:8" ht="15.75" x14ac:dyDescent="0.25">
      <c r="A688" s="6"/>
      <c r="B688" s="6"/>
      <c r="C688" s="6"/>
      <c r="H688" s="71"/>
    </row>
    <row r="689" spans="1:8" ht="15.75" x14ac:dyDescent="0.25">
      <c r="A689" s="2"/>
      <c r="B689" s="2"/>
      <c r="H689" s="71"/>
    </row>
    <row r="690" spans="1:8" ht="15.75" x14ac:dyDescent="0.25">
      <c r="A690" s="2"/>
      <c r="B690" s="2"/>
      <c r="H690" s="71"/>
    </row>
    <row r="691" spans="1:8" ht="15.75" x14ac:dyDescent="0.25">
      <c r="A691" s="2"/>
      <c r="B691" s="2"/>
      <c r="H691" s="71"/>
    </row>
    <row r="692" spans="1:8" ht="15.75" x14ac:dyDescent="0.25">
      <c r="A692" s="2"/>
      <c r="B692" s="2"/>
      <c r="H692" s="71"/>
    </row>
    <row r="693" spans="1:8" ht="15.75" x14ac:dyDescent="0.25">
      <c r="H693" s="71"/>
    </row>
    <row r="694" spans="1:8" ht="15.75" x14ac:dyDescent="0.25">
      <c r="H694" s="71"/>
    </row>
    <row r="695" spans="1:8" ht="15.75" x14ac:dyDescent="0.25">
      <c r="H695" s="71"/>
    </row>
    <row r="703" spans="1:8" x14ac:dyDescent="0.2">
      <c r="A703" s="2"/>
      <c r="B703" s="2"/>
    </row>
    <row r="704" spans="1:8" x14ac:dyDescent="0.2">
      <c r="A704" s="2"/>
      <c r="B704" s="2"/>
    </row>
    <row r="705" spans="1:2" x14ac:dyDescent="0.2">
      <c r="A705" s="2"/>
      <c r="B705" s="2"/>
    </row>
    <row r="706" spans="1:2" x14ac:dyDescent="0.2">
      <c r="A706" s="2"/>
      <c r="B706" s="2"/>
    </row>
    <row r="707" spans="1:2" x14ac:dyDescent="0.2">
      <c r="A707" s="2"/>
      <c r="B707" s="2"/>
    </row>
    <row r="708" spans="1:2" x14ac:dyDescent="0.2">
      <c r="A708" s="2"/>
      <c r="B708" s="2"/>
    </row>
  </sheetData>
  <mergeCells count="7">
    <mergeCell ref="A617:G617"/>
    <mergeCell ref="A619:G619"/>
    <mergeCell ref="A370:B370"/>
    <mergeCell ref="A2:C2"/>
    <mergeCell ref="A3:C3"/>
    <mergeCell ref="A4:B4"/>
    <mergeCell ref="A369:B369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2024-08-23T07:19:45Z</cp:lastPrinted>
  <dcterms:created xsi:type="dcterms:W3CDTF">2004-07-06T08:10:59Z</dcterms:created>
  <dcterms:modified xsi:type="dcterms:W3CDTF">2024-08-23T07:20:12Z</dcterms:modified>
</cp:coreProperties>
</file>