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3" i="140" l="1"/>
  <c r="D609" i="140"/>
  <c r="E609" i="140"/>
  <c r="F609" i="140"/>
  <c r="C609" i="140"/>
  <c r="G23" i="140" l="1"/>
  <c r="C59" i="140" l="1"/>
  <c r="C56" i="140"/>
  <c r="D60" i="140" l="1"/>
  <c r="E60" i="140"/>
  <c r="F60" i="140"/>
  <c r="C60" i="140"/>
  <c r="G62" i="140"/>
  <c r="G63" i="140"/>
  <c r="G61" i="140"/>
  <c r="G60" i="140" l="1"/>
  <c r="D58" i="140" l="1"/>
  <c r="E58" i="140"/>
  <c r="F58" i="140"/>
  <c r="D57" i="140"/>
  <c r="E57" i="140"/>
  <c r="F57" i="140"/>
  <c r="F56" i="140" s="1"/>
  <c r="E56" i="140" l="1"/>
  <c r="D56" i="140"/>
  <c r="D565" i="140"/>
  <c r="D552" i="140" s="1"/>
  <c r="F565" i="140"/>
  <c r="E565" i="140" l="1"/>
  <c r="D504" i="140" l="1"/>
  <c r="F504" i="140"/>
  <c r="D300" i="140" l="1"/>
  <c r="E300" i="140"/>
  <c r="F300" i="140"/>
  <c r="D289" i="140"/>
  <c r="E289" i="140"/>
  <c r="F289" i="140"/>
  <c r="D348" i="140" l="1"/>
  <c r="E348" i="140"/>
  <c r="F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D556" i="140" l="1"/>
  <c r="E556" i="140"/>
  <c r="F556" i="140"/>
  <c r="D495" i="140" l="1"/>
  <c r="E495" i="140"/>
  <c r="F495" i="140"/>
  <c r="C495" i="140"/>
  <c r="D192" i="140" l="1"/>
  <c r="E192" i="140"/>
  <c r="D193" i="140"/>
  <c r="E193" i="140"/>
  <c r="F193" i="140"/>
  <c r="D298" i="140"/>
  <c r="E298" i="140"/>
  <c r="F298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F192" i="140" s="1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5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341" i="140" s="1"/>
  <c r="G502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G608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1" i="140"/>
  <c r="D507" i="140" s="1"/>
  <c r="E541" i="140"/>
  <c r="E507" i="140" s="1"/>
  <c r="F541" i="140"/>
  <c r="F507" i="140" s="1"/>
  <c r="C541" i="140"/>
  <c r="C507" i="140" s="1"/>
  <c r="D574" i="140"/>
  <c r="E574" i="140"/>
  <c r="E573" i="140" s="1"/>
  <c r="F574" i="140"/>
  <c r="F573" i="140" s="1"/>
  <c r="C574" i="140"/>
  <c r="G596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4" i="140"/>
  <c r="E554" i="140"/>
  <c r="E552" i="140" s="1"/>
  <c r="F554" i="140"/>
  <c r="F552" i="140" s="1"/>
  <c r="G604" i="140"/>
  <c r="G382" i="140" l="1"/>
  <c r="G340" i="140" s="1"/>
  <c r="D529" i="140" l="1"/>
  <c r="E529" i="140"/>
  <c r="E528" i="140" s="1"/>
  <c r="F529" i="140"/>
  <c r="D517" i="140" l="1"/>
  <c r="E517" i="140"/>
  <c r="E505" i="140" s="1"/>
  <c r="F517" i="140"/>
  <c r="F505" i="140" s="1"/>
  <c r="F516" i="140" l="1"/>
  <c r="D516" i="140"/>
  <c r="E516" i="140"/>
  <c r="D509" i="140"/>
  <c r="E509" i="140"/>
  <c r="E504" i="140" s="1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4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57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4" i="140"/>
  <c r="G515" i="140"/>
  <c r="G518" i="140"/>
  <c r="G519" i="140"/>
  <c r="G520" i="140"/>
  <c r="G521" i="140"/>
  <c r="G522" i="140"/>
  <c r="G523" i="140"/>
  <c r="G524" i="140"/>
  <c r="G525" i="140"/>
  <c r="G527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4" i="140"/>
  <c r="G545" i="140"/>
  <c r="G546" i="140"/>
  <c r="G547" i="140"/>
  <c r="G548" i="140"/>
  <c r="G549" i="140"/>
  <c r="G550" i="140"/>
  <c r="G557" i="140"/>
  <c r="G558" i="140"/>
  <c r="G559" i="140"/>
  <c r="G560" i="140"/>
  <c r="G561" i="140"/>
  <c r="G562" i="140"/>
  <c r="G566" i="140"/>
  <c r="G568" i="140"/>
  <c r="G569" i="140"/>
  <c r="G570" i="140"/>
  <c r="G571" i="140"/>
  <c r="G572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7" i="140"/>
  <c r="G598" i="140"/>
  <c r="G599" i="140"/>
  <c r="G600" i="140"/>
  <c r="G601" i="140"/>
  <c r="G602" i="140"/>
  <c r="G603" i="140"/>
  <c r="G612" i="140"/>
  <c r="G614" i="140"/>
  <c r="G615" i="140"/>
  <c r="G616" i="140"/>
  <c r="G617" i="140"/>
  <c r="G618" i="140"/>
  <c r="G619" i="140"/>
  <c r="G620" i="140"/>
  <c r="G621" i="140"/>
  <c r="G622" i="140"/>
  <c r="G609" i="140" l="1"/>
  <c r="G309" i="140"/>
  <c r="G565" i="140"/>
  <c r="G58" i="140"/>
  <c r="G556" i="140"/>
  <c r="G348" i="140"/>
  <c r="G300" i="140"/>
  <c r="G144" i="140"/>
  <c r="G334" i="140"/>
  <c r="G325" i="140"/>
  <c r="G196" i="140"/>
  <c r="G193" i="140"/>
  <c r="G45" i="140"/>
  <c r="G50" i="140"/>
  <c r="G326" i="140"/>
  <c r="G293" i="140" s="1"/>
  <c r="G327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4" i="140"/>
  <c r="G573" i="140" s="1"/>
  <c r="G541" i="140"/>
  <c r="G507" i="140" s="1"/>
  <c r="G178" i="140"/>
  <c r="G72" i="140" s="1"/>
  <c r="G529" i="140"/>
  <c r="G386" i="140"/>
  <c r="G344" i="140" s="1"/>
  <c r="G450" i="140"/>
  <c r="G517" i="140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05" i="140" l="1"/>
  <c r="G467" i="140"/>
  <c r="G516" i="140"/>
  <c r="G204" i="140"/>
  <c r="G201" i="140"/>
  <c r="G554" i="140"/>
  <c r="D75" i="140" l="1"/>
  <c r="F75" i="140"/>
  <c r="D555" i="140" l="1"/>
  <c r="F555" i="140"/>
  <c r="D508" i="140"/>
  <c r="F508" i="140"/>
  <c r="D302" i="140" l="1"/>
  <c r="D291" i="140" s="1"/>
  <c r="F291" i="140"/>
  <c r="D304" i="140"/>
  <c r="F304" i="140"/>
  <c r="D214" i="140" l="1"/>
  <c r="G214" i="140" l="1"/>
  <c r="D526" i="140"/>
  <c r="D506" i="140" s="1"/>
  <c r="F526" i="140"/>
  <c r="F506" i="140" s="1"/>
  <c r="C526" i="140"/>
  <c r="C506" i="140" l="1"/>
  <c r="G506" i="140" s="1"/>
  <c r="G526" i="140"/>
  <c r="C529" i="140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C105" i="140" l="1"/>
  <c r="G528" i="140" l="1"/>
  <c r="F528" i="140" l="1"/>
  <c r="D528" i="140"/>
  <c r="C467" i="140" l="1"/>
  <c r="D181" i="140"/>
  <c r="F181" i="140"/>
  <c r="C178" i="140"/>
  <c r="C181" i="140"/>
  <c r="G181" i="140" l="1"/>
  <c r="D285" i="140"/>
  <c r="F285" i="140"/>
  <c r="F205" i="140" s="1"/>
  <c r="D513" i="140"/>
  <c r="F513" i="140"/>
  <c r="C513" i="140"/>
  <c r="D205" i="140" l="1"/>
  <c r="G513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7" i="140" l="1"/>
  <c r="C505" i="140" s="1"/>
  <c r="D455" i="140" l="1"/>
  <c r="F455" i="140"/>
  <c r="C509" i="140" l="1"/>
  <c r="C504" i="140" s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C386" i="140" l="1"/>
  <c r="C346" i="140"/>
  <c r="C461" i="140"/>
  <c r="G461" i="140" s="1"/>
  <c r="C344" i="140" l="1"/>
  <c r="C567" i="140"/>
  <c r="G567" i="140" s="1"/>
  <c r="C565" i="140"/>
  <c r="C563" i="140"/>
  <c r="G563" i="140" s="1"/>
  <c r="C556" i="140"/>
  <c r="C555" i="140"/>
  <c r="G555" i="140" s="1"/>
  <c r="C553" i="140"/>
  <c r="G553" i="140" s="1"/>
  <c r="G552" i="140" s="1"/>
  <c r="C528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G289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58" i="140"/>
  <c r="C57" i="140"/>
  <c r="C54" i="140"/>
  <c r="C50" i="140"/>
  <c r="C46" i="140"/>
  <c r="G46" i="140" s="1"/>
  <c r="C45" i="140"/>
  <c r="C16" i="140"/>
  <c r="G16" i="140" s="1"/>
  <c r="G7" i="140" s="1"/>
  <c r="C8" i="140"/>
  <c r="G44" i="140" l="1"/>
  <c r="G59" i="140"/>
  <c r="G56" i="140" s="1"/>
  <c r="G290" i="140"/>
  <c r="G298" i="140"/>
  <c r="G323" i="140"/>
  <c r="G499" i="140"/>
  <c r="C345" i="140"/>
  <c r="C338" i="140" s="1"/>
  <c r="C7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192" i="140"/>
  <c r="C304" i="140"/>
  <c r="G304" i="140" s="1"/>
  <c r="C290" i="140"/>
  <c r="C492" i="140"/>
  <c r="C291" i="140"/>
  <c r="C573" i="140"/>
  <c r="C323" i="140"/>
  <c r="C554" i="140"/>
  <c r="C516" i="140"/>
  <c r="C298" i="140"/>
  <c r="G345" i="140" l="1"/>
  <c r="G338" i="140" s="1"/>
  <c r="G288" i="140"/>
  <c r="C199" i="140"/>
  <c r="G67" i="140"/>
  <c r="C69" i="140"/>
  <c r="C67" i="140" s="1"/>
  <c r="C552" i="140"/>
  <c r="C288" i="140"/>
  <c r="C37" i="140" l="1"/>
  <c r="G37" i="140"/>
</calcChain>
</file>

<file path=xl/sharedStrings.xml><?xml version="1.0" encoding="utf-8"?>
<sst xmlns="http://schemas.openxmlformats.org/spreadsheetml/2006/main" count="866" uniqueCount="618">
  <si>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</si>
  <si>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</si>
  <si>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</si>
  <si>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</si>
  <si>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</si>
  <si>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</si>
  <si>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</si>
  <si>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</si>
  <si>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</si>
  <si>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</si>
  <si>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</si>
  <si>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</si>
  <si>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</si>
  <si>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</si>
  <si>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</si>
  <si>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</si>
  <si>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</si>
  <si>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</si>
  <si>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</si>
  <si>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</si>
  <si>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</si>
  <si>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</si>
  <si>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</si>
  <si>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</si>
  <si>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</si>
  <si>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</si>
  <si>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</si>
  <si>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</si>
  <si>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</si>
  <si>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</si>
  <si>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</si>
  <si>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</si>
  <si>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</si>
  <si>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</si>
  <si>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</si>
  <si>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</si>
  <si>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</si>
  <si>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</si>
  <si>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</si>
  <si>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</si>
  <si>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</si>
  <si>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</si>
  <si>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</si>
  <si>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</si>
  <si>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</si>
  <si>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</si>
  <si>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</si>
  <si>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</si>
  <si>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</si>
  <si>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</si>
  <si>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</si>
  <si>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</si>
  <si>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</si>
  <si>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</si>
  <si>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</si>
  <si>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</si>
  <si>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</si>
  <si>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</si>
  <si>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</si>
  <si>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</si>
  <si>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</si>
  <si>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</si>
  <si>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</si>
  <si>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</si>
  <si>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</si>
  <si>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</si>
  <si>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</si>
  <si>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</si>
  <si>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</si>
  <si>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</si>
  <si>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</si>
  <si>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</si>
  <si>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</si>
  <si>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</si>
  <si>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</si>
  <si>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</si>
  <si>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</si>
  <si>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</si>
  <si>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</si>
  <si>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</si>
  <si>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</si>
  <si>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</si>
  <si>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</si>
  <si>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</si>
  <si>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</si>
  <si>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</si>
  <si>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</si>
  <si>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</si>
  <si>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</si>
  <si>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</si>
  <si>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</si>
  <si>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</si>
  <si>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</si>
  <si>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</si>
  <si>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</si>
  <si>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</si>
  <si>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</si>
  <si>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</si>
  <si>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</si>
  <si>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</si>
  <si>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</si>
  <si>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</si>
  <si>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</si>
  <si>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</si>
  <si>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</si>
  <si>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</si>
  <si>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</si>
  <si>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</si>
  <si>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</si>
  <si>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</si>
  <si>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</si>
  <si>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</si>
  <si>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</si>
  <si>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</si>
  <si>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</si>
  <si>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</si>
  <si>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</si>
  <si>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</si>
  <si>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</si>
  <si>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</si>
  <si>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</si>
  <si>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</si>
  <si>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</si>
  <si>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</si>
  <si>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</si>
  <si>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</si>
  <si>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</si>
  <si>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</si>
  <si>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</si>
  <si>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</si>
  <si>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</si>
  <si>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</si>
  <si>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</si>
  <si>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</si>
  <si>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</si>
  <si>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</si>
  <si>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</si>
  <si>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</si>
  <si>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</si>
  <si>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</si>
  <si>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</si>
  <si>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</si>
  <si>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</si>
  <si>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</si>
  <si>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</si>
  <si>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</si>
  <si>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</si>
  <si>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</si>
  <si>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</si>
  <si>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</si>
  <si>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</si>
  <si>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</si>
  <si>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</si>
  <si>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</si>
  <si>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</si>
  <si>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</si>
  <si>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</si>
  <si>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</si>
  <si>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</si>
  <si>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</si>
  <si>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</si>
  <si>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</si>
  <si>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</si>
  <si>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</si>
  <si>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</si>
  <si>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</si>
  <si>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</si>
  <si>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</si>
  <si>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</si>
  <si>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</si>
  <si>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</si>
  <si>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</si>
  <si>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</si>
  <si>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</si>
  <si>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</si>
  <si>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</si>
  <si>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</si>
  <si>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</si>
  <si>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</si>
  <si>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</si>
  <si>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</si>
  <si>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</si>
  <si>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</si>
  <si>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</si>
  <si>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</si>
  <si>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</si>
  <si>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</si>
  <si>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</si>
  <si>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</si>
  <si>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</si>
  <si>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</si>
  <si>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</si>
  <si>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</si>
  <si>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</si>
  <si>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</si>
  <si>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</si>
  <si>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</si>
  <si>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</si>
  <si>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</si>
  <si>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</si>
  <si>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</si>
  <si>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</si>
  <si>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</si>
  <si>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</si>
  <si>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</si>
  <si>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</si>
  <si>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</si>
  <si>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</si>
  <si>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</si>
  <si>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</si>
  <si>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</si>
  <si>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</si>
  <si>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</si>
  <si>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</si>
  <si>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</si>
  <si>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</si>
  <si>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</si>
  <si>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</si>
  <si>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</si>
  <si>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</si>
  <si>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</si>
  <si>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</si>
  <si>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</si>
  <si>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</si>
  <si>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</si>
  <si>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</si>
  <si>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</si>
  <si>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</si>
  <si>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</si>
  <si>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</si>
  <si>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</si>
  <si>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</si>
  <si>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</si>
  <si>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</si>
  <si>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</si>
  <si>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</si>
  <si>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</si>
  <si>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</si>
  <si>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</si>
  <si>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</si>
  <si>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</si>
  <si>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</si>
  <si>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</si>
  <si>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</si>
  <si>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</si>
  <si>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</si>
  <si>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</si>
  <si>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</si>
  <si>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</si>
  <si>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</si>
  <si>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</si>
  <si>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</si>
  <si>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</si>
  <si>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</si>
  <si>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</si>
  <si>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</si>
  <si>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</si>
  <si>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</si>
  <si>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</si>
  <si>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</si>
  <si>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</si>
  <si>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</si>
  <si>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</si>
  <si>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</si>
  <si>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</si>
  <si>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</si>
  <si>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</si>
  <si>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</si>
  <si>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</si>
  <si>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</si>
  <si>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</si>
  <si>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</si>
  <si>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</si>
  <si>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</si>
  <si>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</si>
  <si>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</si>
  <si>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</si>
  <si>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</si>
  <si>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</si>
  <si>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</si>
  <si>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</si>
  <si>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</si>
  <si>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</si>
  <si>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</si>
  <si>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</si>
  <si>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</si>
  <si>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</si>
  <si>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</si>
  <si>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</si>
  <si>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</si>
  <si>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</si>
  <si>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</si>
  <si>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</si>
  <si>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</si>
  <si>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</si>
  <si>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</si>
  <si>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</si>
  <si>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</si>
  <si>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</si>
  <si>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</si>
  <si>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</si>
  <si>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</si>
  <si>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</si>
  <si>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</si>
  <si>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</si>
  <si>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</si>
  <si>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</si>
  <si>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</si>
  <si>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</si>
  <si>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</si>
  <si>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</si>
  <si>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</si>
  <si>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</si>
  <si>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</si>
  <si>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</si>
  <si>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</si>
  <si>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</si>
  <si>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</si>
  <si>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</si>
  <si>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</si>
  <si>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</si>
  <si>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</si>
  <si>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</si>
  <si>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</si>
  <si>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</si>
  <si>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</si>
  <si>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</si>
  <si>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</si>
  <si>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</si>
  <si>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</si>
  <si>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</si>
  <si>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</si>
  <si>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</si>
  <si>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</si>
  <si>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</si>
  <si>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</si>
  <si>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</si>
  <si>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</si>
  <si>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</si>
  <si>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</si>
  <si>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</si>
  <si>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</si>
  <si>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</si>
  <si>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</si>
  <si>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</si>
  <si>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</si>
  <si>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</si>
  <si>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</si>
  <si>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</si>
  <si>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</si>
  <si>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</si>
  <si>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</si>
  <si>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</si>
  <si>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</si>
  <si>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</si>
  <si>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</si>
  <si>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</si>
  <si>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</si>
  <si>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</si>
  <si>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</si>
  <si>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</si>
  <si>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</si>
  <si>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</si>
  <si>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</si>
  <si>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</si>
  <si>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</si>
  <si>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</si>
  <si>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</si>
  <si>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</si>
  <si>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</si>
  <si>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</si>
  <si>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</si>
  <si>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</si>
  <si>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</si>
  <si>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</si>
  <si>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</si>
  <si>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</si>
  <si>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</si>
  <si>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</si>
  <si>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</si>
  <si>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</si>
  <si>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</si>
  <si>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</si>
  <si>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</si>
  <si>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</si>
  <si>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</si>
  <si>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</si>
  <si>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</si>
  <si>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</si>
  <si>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</si>
  <si>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</si>
  <si>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</si>
  <si>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</si>
  <si>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</si>
  <si>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</si>
  <si>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</si>
  <si>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</si>
  <si>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</si>
  <si>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</si>
  <si>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</si>
  <si>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</si>
  <si>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</si>
  <si>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</si>
  <si>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</si>
  <si>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</si>
  <si>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</si>
  <si>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</si>
  <si>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</si>
  <si>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</si>
  <si>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</si>
  <si>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</si>
  <si>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</si>
  <si>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</si>
  <si>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</si>
  <si>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</si>
  <si>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</si>
  <si>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</si>
  <si>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</si>
  <si>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</si>
  <si>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</si>
  <si>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</si>
  <si>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</si>
  <si>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</si>
  <si>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</si>
  <si>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</si>
  <si>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</si>
  <si>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</si>
  <si>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</si>
  <si>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</si>
  <si>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</si>
  <si>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</si>
  <si>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</si>
  <si>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</si>
  <si>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</si>
  <si>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</si>
  <si>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</si>
  <si>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</si>
  <si>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</si>
  <si>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</si>
  <si>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</si>
  <si>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</si>
  <si>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</si>
  <si>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</si>
  <si>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</si>
  <si>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</si>
  <si>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</si>
  <si>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</si>
  <si>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</si>
  <si>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</si>
  <si>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</si>
  <si>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</si>
  <si>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</si>
  <si>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</si>
  <si>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</si>
  <si>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</si>
  <si>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</si>
  <si>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</si>
  <si>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</si>
  <si>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</si>
  <si>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</si>
  <si>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</si>
  <si>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</si>
  <si>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</si>
  <si>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</si>
  <si>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</si>
  <si>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</si>
  <si>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</si>
  <si>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</si>
  <si>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</si>
  <si>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</si>
  <si>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</si>
  <si>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</si>
  <si>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</si>
  <si>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</si>
  <si>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</si>
  <si>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</si>
  <si>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</si>
  <si>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</si>
  <si>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</si>
  <si>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</si>
  <si>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</si>
  <si>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</si>
  <si>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</si>
  <si>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</si>
  <si>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</si>
  <si>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</si>
  <si>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</si>
  <si>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</si>
  <si>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</si>
  <si>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</si>
  <si>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</si>
  <si>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</si>
  <si>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</si>
  <si>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</si>
  <si>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</si>
  <si>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</si>
  <si>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</si>
  <si>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</si>
  <si>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</si>
  <si>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</si>
  <si>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</si>
  <si>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</si>
  <si>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</si>
  <si>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</si>
  <si>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</si>
  <si>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</si>
  <si>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</si>
  <si>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</si>
  <si>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</si>
  <si>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</si>
  <si>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</si>
  <si>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</si>
  <si>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</si>
  <si>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</si>
  <si>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</si>
  <si>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</si>
  <si>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</si>
  <si>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</si>
  <si>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</si>
  <si>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</si>
  <si>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</si>
  <si>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</si>
  <si>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</si>
  <si>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</si>
  <si>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</si>
  <si>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</si>
  <si>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</si>
  <si>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</si>
  <si>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</si>
  <si>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</si>
  <si>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</si>
  <si>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</si>
  <si>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</si>
  <si>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</si>
  <si>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</si>
  <si>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</si>
  <si>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</si>
  <si>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</si>
  <si>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</si>
  <si>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</si>
  <si>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</si>
  <si>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</si>
  <si>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</si>
  <si>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</si>
  <si>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</si>
  <si>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</si>
  <si>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</si>
  <si>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</si>
  <si>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</si>
  <si>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</si>
  <si>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</si>
  <si>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</si>
  <si>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</si>
  <si>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</si>
  <si>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</si>
  <si>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</si>
  <si>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</si>
  <si>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</si>
  <si>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</si>
  <si>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</si>
  <si>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</si>
  <si>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</si>
  <si>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</si>
  <si>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</si>
  <si>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</si>
  <si>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</si>
  <si>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</si>
  <si>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</si>
  <si>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</si>
  <si>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</si>
  <si>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</si>
  <si>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</si>
  <si>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</si>
  <si>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</si>
  <si>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</si>
  <si>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</si>
  <si>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</si>
  <si>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</si>
  <si>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</si>
  <si>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</si>
  <si>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</si>
  <si>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</si>
  <si>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</si>
  <si>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</si>
  <si>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</si>
  <si>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</si>
  <si>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</si>
  <si>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</si>
  <si>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</si>
  <si>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</si>
  <si>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</si>
  <si>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</si>
  <si>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</si>
  <si>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</si>
  <si>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</si>
  <si>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</si>
  <si>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</si>
  <si>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</si>
  <si>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</si>
  <si>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</si>
  <si>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</si>
  <si>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</si>
  <si>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</si>
  <si>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</si>
  <si>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</si>
  <si>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</si>
  <si>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</si>
  <si>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</si>
  <si>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</si>
  <si>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</si>
  <si>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</si>
  <si>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</si>
  <si>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</si>
  <si>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</si>
  <si>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</si>
  <si>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</si>
  <si>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</si>
  <si>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t>ANEXA  LA DISPOZITIA NR.1.047/24.09.2024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</si>
</sst>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6"/>
  <sheetViews>
    <sheetView tabSelected="1" topLeftCell="A608" zoomScaleNormal="100" workbookViewId="0">
      <selection activeCell="K618" sqref="K618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617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551</v>
      </c>
      <c r="F6" s="93" t="s">
        <v>549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308244</v>
      </c>
      <c r="D7" s="19">
        <f t="shared" ref="D7:G7" si="0">+D8+D16+D19+D20+D22+D26+D29+D31+D32+D33+D34+D35+D36+D28+D24+D30+D23+D27+D25</f>
        <v>0</v>
      </c>
      <c r="E7" s="19">
        <f t="shared" si="0"/>
        <v>9229</v>
      </c>
      <c r="F7" s="19">
        <f t="shared" si="0"/>
        <v>0</v>
      </c>
      <c r="G7" s="19">
        <f t="shared" si="0"/>
        <v>317473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542</v>
      </c>
      <c r="B23" s="37" t="s">
        <v>543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520</v>
      </c>
      <c r="B24" s="37" t="s">
        <v>544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554</v>
      </c>
      <c r="B25" s="37" t="s">
        <v>555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547</v>
      </c>
      <c r="B27" s="37" t="s">
        <v>546</v>
      </c>
      <c r="C27" s="24">
        <v>2126</v>
      </c>
      <c r="D27" s="24"/>
      <c r="E27" s="24"/>
      <c r="F27" s="11"/>
      <c r="G27" s="24">
        <f>+E27+C27</f>
        <v>2126</v>
      </c>
      <c r="H27" s="71"/>
    </row>
    <row r="28" spans="1:12" ht="15.75" x14ac:dyDescent="0.25">
      <c r="A28" s="13" t="s">
        <v>185</v>
      </c>
      <c r="B28" s="37" t="s">
        <v>519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397</v>
      </c>
      <c r="B29" s="37" t="s">
        <v>396</v>
      </c>
      <c r="C29" s="24">
        <v>7257</v>
      </c>
      <c r="D29" s="24"/>
      <c r="E29" s="24"/>
      <c r="F29" s="11"/>
      <c r="G29" s="24">
        <f t="shared" si="3"/>
        <v>7257</v>
      </c>
      <c r="H29" s="71"/>
    </row>
    <row r="30" spans="1:12" ht="31.5" x14ac:dyDescent="0.25">
      <c r="A30" s="41" t="s">
        <v>533</v>
      </c>
      <c r="B30" s="76" t="s">
        <v>534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12034</v>
      </c>
      <c r="D31" s="24"/>
      <c r="E31" s="24">
        <v>9229</v>
      </c>
      <c r="F31" s="11"/>
      <c r="G31" s="24">
        <f>+C31+D31+F31+E31</f>
        <v>21263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395</v>
      </c>
      <c r="B34" s="37">
        <v>48</v>
      </c>
      <c r="C34" s="24">
        <v>53129</v>
      </c>
      <c r="D34" s="24"/>
      <c r="E34" s="24"/>
      <c r="F34" s="11"/>
      <c r="G34" s="24">
        <f>+F34+E34+C34</f>
        <v>53129</v>
      </c>
      <c r="H34" s="71"/>
    </row>
    <row r="35" spans="1:17" ht="15.75" x14ac:dyDescent="0.25">
      <c r="A35" s="13" t="s">
        <v>289</v>
      </c>
      <c r="B35" s="37" t="s">
        <v>588</v>
      </c>
      <c r="C35" s="24">
        <v>66894</v>
      </c>
      <c r="D35" s="24">
        <v>0</v>
      </c>
      <c r="E35" s="24"/>
      <c r="F35" s="24"/>
      <c r="G35" s="24">
        <f>+F35+E35+D35+C35</f>
        <v>66894</v>
      </c>
      <c r="H35" s="71"/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C38+C44+C54+C56+C67+C192+C199+C288+C338+C504+C552</f>
        <v>308244</v>
      </c>
      <c r="D37" s="18">
        <f>+D38+D44+D54+D56+D67+D192+D199+D288+D338+D504+D552</f>
        <v>0</v>
      </c>
      <c r="E37" s="18">
        <f>+E38+E44+E54+E56+E67+E192+E199+E288+E338+E504+E552</f>
        <v>9229</v>
      </c>
      <c r="F37" s="18">
        <f>+F38+F44+F54+F56+F67+F192+F199+F288+F338+F504+F552</f>
        <v>0</v>
      </c>
      <c r="G37" s="18">
        <f>+G38+G44+G54+G56+G67+G192+G199+G288+G338+G504+G552</f>
        <v>317473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25538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0</v>
      </c>
      <c r="G38" s="19">
        <f t="shared" si="4"/>
        <v>25538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3973</v>
      </c>
      <c r="D40" s="24"/>
      <c r="E40" s="24">
        <v>0</v>
      </c>
      <c r="F40" s="24"/>
      <c r="G40" s="24">
        <f t="shared" si="5"/>
        <v>3973</v>
      </c>
      <c r="H40" s="71"/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  <c r="K41" s="4"/>
    </row>
    <row r="42" spans="1:17" ht="15.75" x14ac:dyDescent="0.25">
      <c r="A42" s="26" t="s">
        <v>592</v>
      </c>
      <c r="B42" s="23" t="s">
        <v>591</v>
      </c>
      <c r="C42" s="24">
        <v>150</v>
      </c>
      <c r="D42" s="19"/>
      <c r="E42" s="24"/>
      <c r="F42" s="19"/>
      <c r="G42" s="24">
        <f>+E42+C42</f>
        <v>150</v>
      </c>
      <c r="H42" s="71"/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4980</v>
      </c>
      <c r="D44" s="19">
        <f t="shared" ref="D44:G44" si="6">+D45+D46+D47+D49+D48</f>
        <v>0</v>
      </c>
      <c r="E44" s="19">
        <f t="shared" si="6"/>
        <v>0</v>
      </c>
      <c r="F44" s="19">
        <f t="shared" si="6"/>
        <v>0</v>
      </c>
      <c r="G44" s="19">
        <f t="shared" si="6"/>
        <v>4980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343</v>
      </c>
      <c r="B47" s="20"/>
      <c r="C47" s="19">
        <v>200</v>
      </c>
      <c r="D47" s="19"/>
      <c r="E47" s="19"/>
      <c r="F47" s="19">
        <v>0</v>
      </c>
      <c r="G47" s="19">
        <f t="shared" si="5"/>
        <v>200</v>
      </c>
      <c r="H47" s="71"/>
    </row>
    <row r="48" spans="1:17" ht="15.75" x14ac:dyDescent="0.25">
      <c r="A48" s="17" t="s">
        <v>535</v>
      </c>
      <c r="B48" s="20" t="s">
        <v>536</v>
      </c>
      <c r="C48" s="19">
        <v>450</v>
      </c>
      <c r="D48" s="19"/>
      <c r="E48" s="19"/>
      <c r="F48" s="19"/>
      <c r="G48" s="19">
        <f t="shared" si="5"/>
        <v>450</v>
      </c>
      <c r="H48" s="71"/>
    </row>
    <row r="49" spans="1:8" ht="15.75" x14ac:dyDescent="0.25">
      <c r="A49" s="17" t="s">
        <v>281</v>
      </c>
      <c r="B49" s="20" t="s">
        <v>282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247</v>
      </c>
      <c r="C50" s="19">
        <f>+C51+C52</f>
        <v>2300</v>
      </c>
      <c r="D50" s="19">
        <f t="shared" ref="D50:G50" si="8">+D51+D52</f>
        <v>0</v>
      </c>
      <c r="E50" s="19">
        <f t="shared" si="8"/>
        <v>0</v>
      </c>
      <c r="F50" s="19">
        <f t="shared" si="8"/>
        <v>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172</v>
      </c>
      <c r="B53" s="23" t="s">
        <v>179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339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+C57+C58+C59+C63</f>
        <v>8705</v>
      </c>
      <c r="D56" s="19">
        <f t="shared" ref="D56:G56" si="10">+D57+D58+D59+D63</f>
        <v>0</v>
      </c>
      <c r="E56" s="19">
        <f t="shared" si="10"/>
        <v>0</v>
      </c>
      <c r="F56" s="19">
        <f t="shared" si="10"/>
        <v>0</v>
      </c>
      <c r="G56" s="19">
        <f t="shared" si="10"/>
        <v>8705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0</v>
      </c>
      <c r="D57" s="19">
        <f t="shared" ref="D57:G57" si="11">D61</f>
        <v>0</v>
      </c>
      <c r="E57" s="19">
        <f t="shared" si="11"/>
        <v>0</v>
      </c>
      <c r="F57" s="19">
        <f t="shared" si="11"/>
        <v>0</v>
      </c>
      <c r="G57" s="19">
        <f t="shared" si="11"/>
        <v>0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120</v>
      </c>
      <c r="D58" s="19">
        <f t="shared" ref="D58:G58" si="12">+D62+D65</f>
        <v>0</v>
      </c>
      <c r="E58" s="19">
        <f t="shared" si="12"/>
        <v>0</v>
      </c>
      <c r="F58" s="19">
        <f t="shared" si="12"/>
        <v>0</v>
      </c>
      <c r="G58" s="19">
        <f t="shared" si="12"/>
        <v>120</v>
      </c>
      <c r="H58" s="71"/>
    </row>
    <row r="59" spans="1:8" ht="15.75" x14ac:dyDescent="0.25">
      <c r="A59" s="21" t="s">
        <v>137</v>
      </c>
      <c r="B59" s="20" t="s">
        <v>138</v>
      </c>
      <c r="C59" s="25">
        <f>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8495</v>
      </c>
      <c r="D60" s="19">
        <f t="shared" ref="D60:G60" si="13">+D61+D62+D63</f>
        <v>0</v>
      </c>
      <c r="E60" s="19">
        <f t="shared" si="13"/>
        <v>0</v>
      </c>
      <c r="F60" s="19">
        <f t="shared" si="13"/>
        <v>0</v>
      </c>
      <c r="G60" s="19">
        <f t="shared" si="13"/>
        <v>8495</v>
      </c>
      <c r="H60" s="71"/>
    </row>
    <row r="61" spans="1:8" ht="15.75" x14ac:dyDescent="0.25">
      <c r="A61" s="11" t="s">
        <v>2</v>
      </c>
      <c r="B61" s="23" t="s">
        <v>69</v>
      </c>
      <c r="C61" s="24"/>
      <c r="D61" s="19"/>
      <c r="E61" s="24"/>
      <c r="F61" s="24"/>
      <c r="G61" s="24">
        <f>+F61+E61+C61</f>
        <v>0</v>
      </c>
      <c r="H61" s="71"/>
    </row>
    <row r="62" spans="1:8" ht="15.75" x14ac:dyDescent="0.25">
      <c r="A62" s="11" t="s">
        <v>4</v>
      </c>
      <c r="B62" s="23" t="s">
        <v>70</v>
      </c>
      <c r="C62" s="24"/>
      <c r="D62" s="19"/>
      <c r="E62" s="24"/>
      <c r="F62" s="24"/>
      <c r="G62" s="24">
        <f t="shared" ref="G62:G63" si="14">+F62+E62+C62</f>
        <v>0</v>
      </c>
      <c r="H62" s="71"/>
    </row>
    <row r="63" spans="1:8" ht="15.75" x14ac:dyDescent="0.25">
      <c r="A63" s="21" t="s">
        <v>615</v>
      </c>
      <c r="B63" s="23" t="s">
        <v>614</v>
      </c>
      <c r="C63" s="24">
        <v>8495</v>
      </c>
      <c r="D63" s="19"/>
      <c r="E63" s="24"/>
      <c r="F63" s="24"/>
      <c r="G63" s="24">
        <f t="shared" si="14"/>
        <v>8495</v>
      </c>
      <c r="H63" s="71"/>
    </row>
    <row r="64" spans="1:8" ht="15.75" x14ac:dyDescent="0.25">
      <c r="A64" s="17" t="s">
        <v>245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584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187</v>
      </c>
      <c r="B67" s="20" t="s">
        <v>73</v>
      </c>
      <c r="C67" s="25">
        <f>+C68+C69+C70+C71+C74+C165+C72+C73</f>
        <v>27252</v>
      </c>
      <c r="D67" s="25">
        <f t="shared" ref="D67:G67" si="15">+D68+D69+D70+D71+D74+D165+D72+D73</f>
        <v>0</v>
      </c>
      <c r="E67" s="25">
        <f t="shared" si="15"/>
        <v>0</v>
      </c>
      <c r="F67" s="25">
        <f t="shared" si="15"/>
        <v>0</v>
      </c>
      <c r="G67" s="25">
        <f t="shared" si="15"/>
        <v>27252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13036</v>
      </c>
      <c r="D68" s="25">
        <f t="shared" ref="D68:G68" si="16">+D76+D79+D83+D87+D91+D102+D106+D110+D114+D119+D123+D127+D131+D136+D141+D145+D149+D153+D94+D98</f>
        <v>0</v>
      </c>
      <c r="E68" s="25">
        <f t="shared" si="16"/>
        <v>0</v>
      </c>
      <c r="F68" s="25">
        <f t="shared" si="16"/>
        <v>0</v>
      </c>
      <c r="G68" s="25">
        <f t="shared" si="16"/>
        <v>13036</v>
      </c>
      <c r="H68" s="71"/>
    </row>
    <row r="69" spans="1:10" ht="15.75" x14ac:dyDescent="0.25">
      <c r="A69" s="27" t="s">
        <v>366</v>
      </c>
      <c r="B69" s="20" t="s">
        <v>367</v>
      </c>
      <c r="C69" s="25">
        <f>C156</f>
        <v>1281</v>
      </c>
      <c r="D69" s="25">
        <f t="shared" ref="D69:G69" si="17">D156</f>
        <v>0</v>
      </c>
      <c r="E69" s="25">
        <f t="shared" si="17"/>
        <v>0</v>
      </c>
      <c r="F69" s="25">
        <f t="shared" si="17"/>
        <v>0</v>
      </c>
      <c r="G69" s="25">
        <f t="shared" si="17"/>
        <v>1281</v>
      </c>
      <c r="H69" s="71"/>
    </row>
    <row r="70" spans="1:10" ht="15.75" x14ac:dyDescent="0.25">
      <c r="A70" s="28" t="s">
        <v>166</v>
      </c>
      <c r="B70" s="20" t="s">
        <v>167</v>
      </c>
      <c r="C70" s="25">
        <f>+C77+C88+C92+C95+C99+C103+C107+C111+C115+C120+C124+C128+C132+C137+C142+C150+C154+C146+C80+C85</f>
        <v>952</v>
      </c>
      <c r="D70" s="25">
        <f t="shared" ref="D70:G70" si="18">+D77+D88+D92+D95+D99+D103+D107+D111+D115+D120+D124+D128+D132+D137+D142+D150+D154+D146+D80+D85</f>
        <v>0</v>
      </c>
      <c r="E70" s="25">
        <f t="shared" si="18"/>
        <v>0</v>
      </c>
      <c r="F70" s="25">
        <f t="shared" si="18"/>
        <v>0</v>
      </c>
      <c r="G70" s="25">
        <f t="shared" si="18"/>
        <v>952</v>
      </c>
      <c r="H70" s="71"/>
    </row>
    <row r="71" spans="1:10" ht="15.75" x14ac:dyDescent="0.25">
      <c r="A71" s="28" t="s">
        <v>178</v>
      </c>
      <c r="B71" s="20" t="s">
        <v>173</v>
      </c>
      <c r="C71" s="25">
        <f>C168+C138+C104+C116+C155</f>
        <v>3034</v>
      </c>
      <c r="D71" s="25">
        <f t="shared" ref="D71:G71" si="19">D168+D138+D104+D116+D155</f>
        <v>0</v>
      </c>
      <c r="E71" s="25">
        <f t="shared" si="19"/>
        <v>0</v>
      </c>
      <c r="F71" s="25">
        <f t="shared" si="19"/>
        <v>0</v>
      </c>
      <c r="G71" s="25">
        <f t="shared" si="19"/>
        <v>3034</v>
      </c>
      <c r="H71" s="71"/>
    </row>
    <row r="72" spans="1:10" ht="15.75" x14ac:dyDescent="0.25">
      <c r="A72" s="50" t="s">
        <v>494</v>
      </c>
      <c r="B72" s="72" t="s">
        <v>499</v>
      </c>
      <c r="C72" s="57">
        <f>+C178</f>
        <v>7166</v>
      </c>
      <c r="D72" s="57">
        <f t="shared" ref="D72:G72" si="20">+D178</f>
        <v>0</v>
      </c>
      <c r="E72" s="57">
        <f t="shared" si="20"/>
        <v>0</v>
      </c>
      <c r="F72" s="57">
        <f t="shared" si="20"/>
        <v>0</v>
      </c>
      <c r="G72" s="57">
        <f t="shared" si="20"/>
        <v>7166</v>
      </c>
      <c r="H72" s="71"/>
    </row>
    <row r="73" spans="1:10" ht="15.75" x14ac:dyDescent="0.25">
      <c r="A73" s="50" t="s">
        <v>494</v>
      </c>
      <c r="B73" s="12" t="s">
        <v>512</v>
      </c>
      <c r="C73" s="100">
        <f>C181</f>
        <v>114</v>
      </c>
      <c r="D73" s="100">
        <f t="shared" ref="D73:F73" si="21">D181</f>
        <v>0</v>
      </c>
      <c r="E73" s="100">
        <f t="shared" si="21"/>
        <v>0</v>
      </c>
      <c r="F73" s="100">
        <f t="shared" si="21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1391</v>
      </c>
      <c r="D74" s="25">
        <f t="shared" ref="D74:G74" si="22">D84+D89+D96+D100+D112+D129+D125+D117+D134+D143+D151+D184+D121+D147+D108+D81</f>
        <v>0</v>
      </c>
      <c r="E74" s="25">
        <f t="shared" si="22"/>
        <v>0</v>
      </c>
      <c r="F74" s="25">
        <f t="shared" si="22"/>
        <v>0</v>
      </c>
      <c r="G74" s="25">
        <f t="shared" si="22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23">+D76+D77</f>
        <v>0</v>
      </c>
      <c r="E75" s="25"/>
      <c r="F75" s="25">
        <f t="shared" si="23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166</v>
      </c>
      <c r="B77" s="23" t="s">
        <v>167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24">+D79+D80+D81</f>
        <v>0</v>
      </c>
      <c r="E78" s="25">
        <f t="shared" si="24"/>
        <v>0</v>
      </c>
      <c r="F78" s="25">
        <f t="shared" si="24"/>
        <v>0</v>
      </c>
      <c r="G78" s="25">
        <f t="shared" si="24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166</v>
      </c>
      <c r="B80" s="23" t="s">
        <v>167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325</v>
      </c>
      <c r="D82" s="25">
        <f t="shared" ref="D82:G82" si="25">D83+D84+D85</f>
        <v>0</v>
      </c>
      <c r="E82" s="25">
        <f t="shared" si="25"/>
        <v>0</v>
      </c>
      <c r="F82" s="25">
        <f t="shared" si="25"/>
        <v>0</v>
      </c>
      <c r="G82" s="25">
        <f t="shared" si="25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325</v>
      </c>
      <c r="D83" s="19"/>
      <c r="E83" s="24"/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166</v>
      </c>
      <c r="B85" s="23" t="s">
        <v>167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282</v>
      </c>
      <c r="D86" s="25">
        <f t="shared" ref="D86:G86" si="26">+D87+D88+D89</f>
        <v>0</v>
      </c>
      <c r="E86" s="25">
        <f t="shared" si="26"/>
        <v>0</v>
      </c>
      <c r="F86" s="25">
        <f t="shared" si="26"/>
        <v>0</v>
      </c>
      <c r="G86" s="25">
        <f t="shared" si="26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276</v>
      </c>
      <c r="D87" s="24"/>
      <c r="E87" s="24"/>
      <c r="F87" s="24"/>
      <c r="G87" s="24">
        <f t="shared" si="5"/>
        <v>276</v>
      </c>
      <c r="H87" s="71"/>
    </row>
    <row r="88" spans="1:8" ht="21" customHeight="1" x14ac:dyDescent="0.25">
      <c r="A88" s="29" t="s">
        <v>166</v>
      </c>
      <c r="B88" s="23" t="s">
        <v>167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652</v>
      </c>
      <c r="D90" s="25">
        <f t="shared" ref="D90:G90" si="27">+D91+D92</f>
        <v>0</v>
      </c>
      <c r="E90" s="25">
        <f t="shared" si="27"/>
        <v>0</v>
      </c>
      <c r="F90" s="25">
        <f t="shared" si="27"/>
        <v>0</v>
      </c>
      <c r="G90" s="25">
        <f t="shared" si="27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630</v>
      </c>
      <c r="D91" s="24"/>
      <c r="E91" s="24"/>
      <c r="F91" s="19"/>
      <c r="G91" s="24">
        <f t="shared" si="5"/>
        <v>630</v>
      </c>
      <c r="H91" s="71"/>
    </row>
    <row r="92" spans="1:8" ht="17.25" customHeight="1" x14ac:dyDescent="0.25">
      <c r="A92" s="29" t="s">
        <v>166</v>
      </c>
      <c r="B92" s="23" t="s">
        <v>167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873</v>
      </c>
      <c r="D93" s="25">
        <f t="shared" ref="D93:G93" si="28">+D94+D95+D96</f>
        <v>0</v>
      </c>
      <c r="E93" s="25">
        <f t="shared" si="28"/>
        <v>0</v>
      </c>
      <c r="F93" s="25">
        <f t="shared" si="28"/>
        <v>0</v>
      </c>
      <c r="G93" s="25">
        <f t="shared" si="28"/>
        <v>873</v>
      </c>
      <c r="H93" s="71"/>
    </row>
    <row r="94" spans="1:8" ht="17.25" customHeight="1" x14ac:dyDescent="0.25">
      <c r="A94" s="32" t="s">
        <v>324</v>
      </c>
      <c r="B94" s="23" t="s">
        <v>77</v>
      </c>
      <c r="C94" s="30">
        <v>738</v>
      </c>
      <c r="D94" s="24"/>
      <c r="E94" s="24"/>
      <c r="F94" s="19"/>
      <c r="G94" s="24">
        <f t="shared" si="5"/>
        <v>738</v>
      </c>
      <c r="H94" s="71"/>
    </row>
    <row r="95" spans="1:8" ht="18" customHeight="1" x14ac:dyDescent="0.25">
      <c r="A95" s="29" t="s">
        <v>166</v>
      </c>
      <c r="B95" s="23" t="s">
        <v>167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9">+D98+D99+D100</f>
        <v>0</v>
      </c>
      <c r="E97" s="25">
        <f t="shared" si="29"/>
        <v>0</v>
      </c>
      <c r="F97" s="25">
        <f t="shared" si="29"/>
        <v>0</v>
      </c>
      <c r="G97" s="25">
        <f t="shared" si="29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166</v>
      </c>
      <c r="B99" s="23" t="s">
        <v>279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30">+D102+D103+D104</f>
        <v>0</v>
      </c>
      <c r="E101" s="25">
        <f t="shared" si="30"/>
        <v>0</v>
      </c>
      <c r="F101" s="25">
        <f t="shared" si="30"/>
        <v>0</v>
      </c>
      <c r="G101" s="25">
        <f t="shared" si="30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166</v>
      </c>
      <c r="B103" s="23" t="s">
        <v>167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297</v>
      </c>
      <c r="B104" s="33" t="s">
        <v>286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507</v>
      </c>
      <c r="D105" s="25">
        <f t="shared" ref="D105:G105" si="31">+D106+D107+D108</f>
        <v>0</v>
      </c>
      <c r="E105" s="25">
        <f t="shared" si="31"/>
        <v>0</v>
      </c>
      <c r="F105" s="25">
        <f t="shared" si="31"/>
        <v>0</v>
      </c>
      <c r="G105" s="25">
        <f t="shared" si="31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32">+C106+D106+E106+F106</f>
        <v>314</v>
      </c>
      <c r="H106" s="71"/>
    </row>
    <row r="107" spans="1:8" ht="20.25" customHeight="1" x14ac:dyDescent="0.25">
      <c r="A107" s="29" t="s">
        <v>166</v>
      </c>
      <c r="B107" s="23" t="s">
        <v>167</v>
      </c>
      <c r="C107" s="30">
        <v>16</v>
      </c>
      <c r="D107" s="19"/>
      <c r="E107" s="19"/>
      <c r="F107" s="19"/>
      <c r="G107" s="24">
        <f t="shared" si="32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177</v>
      </c>
      <c r="D108" s="30"/>
      <c r="E108" s="30"/>
      <c r="F108" s="25"/>
      <c r="G108" s="24">
        <f t="shared" si="32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33">+D110+D111+D112</f>
        <v>0</v>
      </c>
      <c r="E109" s="25">
        <f t="shared" si="33"/>
        <v>0</v>
      </c>
      <c r="F109" s="25">
        <f t="shared" si="33"/>
        <v>0</v>
      </c>
      <c r="G109" s="25">
        <f t="shared" si="33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24"/>
      <c r="G110" s="24">
        <f t="shared" si="32"/>
        <v>376</v>
      </c>
      <c r="H110" s="71"/>
    </row>
    <row r="111" spans="1:8" ht="20.25" customHeight="1" x14ac:dyDescent="0.25">
      <c r="A111" s="29" t="s">
        <v>166</v>
      </c>
      <c r="B111" s="23" t="s">
        <v>167</v>
      </c>
      <c r="C111" s="30">
        <v>64</v>
      </c>
      <c r="D111" s="24"/>
      <c r="E111" s="24"/>
      <c r="F111" s="24"/>
      <c r="G111" s="24">
        <f t="shared" si="32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32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34">+D114+D115+D117+D116</f>
        <v>0</v>
      </c>
      <c r="E113" s="25">
        <f t="shared" si="34"/>
        <v>0</v>
      </c>
      <c r="F113" s="25">
        <f t="shared" si="34"/>
        <v>0</v>
      </c>
      <c r="G113" s="25">
        <f t="shared" si="34"/>
        <v>706</v>
      </c>
      <c r="H113" s="71"/>
    </row>
    <row r="114" spans="1:8" ht="20.25" customHeight="1" x14ac:dyDescent="0.25">
      <c r="A114" s="29" t="s">
        <v>206</v>
      </c>
      <c r="B114" s="23" t="s">
        <v>77</v>
      </c>
      <c r="C114" s="30">
        <v>664</v>
      </c>
      <c r="D114" s="24"/>
      <c r="E114" s="24"/>
      <c r="F114" s="24"/>
      <c r="G114" s="24">
        <f t="shared" si="32"/>
        <v>664</v>
      </c>
      <c r="H114" s="71"/>
    </row>
    <row r="115" spans="1:8" ht="24.75" customHeight="1" x14ac:dyDescent="0.25">
      <c r="A115" s="29" t="s">
        <v>166</v>
      </c>
      <c r="B115" s="23" t="s">
        <v>167</v>
      </c>
      <c r="C115" s="30">
        <v>42</v>
      </c>
      <c r="D115" s="24"/>
      <c r="E115" s="24"/>
      <c r="F115" s="24"/>
      <c r="G115" s="24">
        <f t="shared" si="32"/>
        <v>42</v>
      </c>
      <c r="H115" s="71"/>
    </row>
    <row r="116" spans="1:8" ht="24.75" customHeight="1" x14ac:dyDescent="0.25">
      <c r="A116" s="29" t="s">
        <v>178</v>
      </c>
      <c r="B116" s="23" t="s">
        <v>315</v>
      </c>
      <c r="C116" s="30">
        <v>0</v>
      </c>
      <c r="D116" s="19"/>
      <c r="E116" s="19"/>
      <c r="F116" s="19"/>
      <c r="G116" s="24">
        <f t="shared" si="32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32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1300</v>
      </c>
      <c r="D118" s="25">
        <f t="shared" ref="D118:G118" si="35">+D119+D120+D121</f>
        <v>0</v>
      </c>
      <c r="E118" s="25">
        <f t="shared" si="35"/>
        <v>0</v>
      </c>
      <c r="F118" s="25">
        <f t="shared" si="35"/>
        <v>0</v>
      </c>
      <c r="G118" s="25">
        <f t="shared" si="35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1166</v>
      </c>
      <c r="D119" s="24"/>
      <c r="E119" s="24"/>
      <c r="F119" s="24"/>
      <c r="G119" s="24">
        <f t="shared" si="32"/>
        <v>1166</v>
      </c>
      <c r="H119" s="71"/>
    </row>
    <row r="120" spans="1:8" ht="18.75" customHeight="1" x14ac:dyDescent="0.25">
      <c r="A120" s="29" t="s">
        <v>166</v>
      </c>
      <c r="B120" s="23" t="s">
        <v>167</v>
      </c>
      <c r="C120" s="30">
        <v>94</v>
      </c>
      <c r="D120" s="24"/>
      <c r="E120" s="24"/>
      <c r="F120" s="24"/>
      <c r="G120" s="24">
        <f t="shared" si="32"/>
        <v>94</v>
      </c>
      <c r="H120" s="71"/>
    </row>
    <row r="121" spans="1:8" ht="18.75" customHeight="1" x14ac:dyDescent="0.25">
      <c r="A121" s="29" t="s">
        <v>13</v>
      </c>
      <c r="B121" s="33" t="s">
        <v>524</v>
      </c>
      <c r="C121" s="30">
        <v>40</v>
      </c>
      <c r="D121" s="24"/>
      <c r="E121" s="24"/>
      <c r="F121" s="19"/>
      <c r="G121" s="24">
        <f t="shared" si="32"/>
        <v>40</v>
      </c>
      <c r="H121" s="71"/>
    </row>
    <row r="122" spans="1:8" ht="16.5" customHeight="1" x14ac:dyDescent="0.25">
      <c r="A122" s="28" t="s">
        <v>299</v>
      </c>
      <c r="B122" s="17" t="s">
        <v>41</v>
      </c>
      <c r="C122" s="25">
        <f>+C123+C124+C125</f>
        <v>1346</v>
      </c>
      <c r="D122" s="25">
        <f t="shared" ref="D122:G122" si="36">+D123+D124+D125</f>
        <v>0</v>
      </c>
      <c r="E122" s="25">
        <f t="shared" si="36"/>
        <v>0</v>
      </c>
      <c r="F122" s="25">
        <f t="shared" si="36"/>
        <v>0</v>
      </c>
      <c r="G122" s="25">
        <f t="shared" si="36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1021</v>
      </c>
      <c r="D123" s="24"/>
      <c r="E123" s="24"/>
      <c r="F123" s="24"/>
      <c r="G123" s="24">
        <f t="shared" si="32"/>
        <v>1021</v>
      </c>
      <c r="H123" s="71"/>
    </row>
    <row r="124" spans="1:8" ht="17.25" customHeight="1" x14ac:dyDescent="0.25">
      <c r="A124" s="29" t="s">
        <v>166</v>
      </c>
      <c r="B124" s="23" t="s">
        <v>167</v>
      </c>
      <c r="C124" s="30">
        <v>116</v>
      </c>
      <c r="D124" s="24"/>
      <c r="E124" s="24"/>
      <c r="F124" s="19"/>
      <c r="G124" s="24">
        <f t="shared" si="32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32"/>
        <v>209</v>
      </c>
      <c r="H125" s="71"/>
    </row>
    <row r="126" spans="1:8" ht="18.75" customHeight="1" x14ac:dyDescent="0.25">
      <c r="A126" s="28" t="s">
        <v>244</v>
      </c>
      <c r="B126" s="17" t="s">
        <v>81</v>
      </c>
      <c r="C126" s="25">
        <f>+C127+C128+C129</f>
        <v>1123</v>
      </c>
      <c r="D126" s="25">
        <f t="shared" ref="D126:G126" si="37">+D127+D128+D129</f>
        <v>0</v>
      </c>
      <c r="E126" s="25">
        <f t="shared" si="37"/>
        <v>0</v>
      </c>
      <c r="F126" s="25">
        <f t="shared" si="37"/>
        <v>0</v>
      </c>
      <c r="G126" s="25">
        <f t="shared" si="37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32"/>
        <v>916</v>
      </c>
      <c r="H127" s="71"/>
    </row>
    <row r="128" spans="1:8" ht="18" customHeight="1" x14ac:dyDescent="0.25">
      <c r="A128" s="29" t="s">
        <v>166</v>
      </c>
      <c r="B128" s="23" t="s">
        <v>167</v>
      </c>
      <c r="C128" s="30">
        <v>14</v>
      </c>
      <c r="D128" s="24"/>
      <c r="E128" s="24"/>
      <c r="F128" s="19"/>
      <c r="G128" s="24">
        <f t="shared" si="32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32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1257</v>
      </c>
      <c r="D130" s="25">
        <f t="shared" ref="D130:F130" si="38">+D131+D132+D133+D134</f>
        <v>0</v>
      </c>
      <c r="E130" s="25">
        <f t="shared" si="38"/>
        <v>0</v>
      </c>
      <c r="F130" s="25">
        <f t="shared" si="38"/>
        <v>0</v>
      </c>
      <c r="G130" s="19">
        <f t="shared" si="32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1221</v>
      </c>
      <c r="D131" s="24"/>
      <c r="E131" s="24"/>
      <c r="F131" s="19"/>
      <c r="G131" s="24">
        <f t="shared" si="32"/>
        <v>1221</v>
      </c>
      <c r="H131" s="71"/>
    </row>
    <row r="132" spans="1:8" ht="18" customHeight="1" x14ac:dyDescent="0.25">
      <c r="A132" s="29" t="s">
        <v>166</v>
      </c>
      <c r="B132" s="23" t="s">
        <v>167</v>
      </c>
      <c r="C132" s="30">
        <v>36</v>
      </c>
      <c r="D132" s="24"/>
      <c r="E132" s="24"/>
      <c r="F132" s="24"/>
      <c r="G132" s="24">
        <f t="shared" si="32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32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32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667</v>
      </c>
      <c r="D135" s="25">
        <f t="shared" ref="D135:G135" si="39">+D136+D137+D139+D138</f>
        <v>0</v>
      </c>
      <c r="E135" s="25">
        <f t="shared" si="39"/>
        <v>0</v>
      </c>
      <c r="F135" s="25">
        <f t="shared" si="39"/>
        <v>0</v>
      </c>
      <c r="G135" s="25">
        <f t="shared" si="39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600</v>
      </c>
      <c r="D136" s="24"/>
      <c r="E136" s="24"/>
      <c r="F136" s="24"/>
      <c r="G136" s="24">
        <f t="shared" si="32"/>
        <v>600</v>
      </c>
      <c r="H136" s="71"/>
    </row>
    <row r="137" spans="1:8" ht="18.75" customHeight="1" x14ac:dyDescent="0.25">
      <c r="A137" s="29" t="s">
        <v>166</v>
      </c>
      <c r="B137" s="23" t="s">
        <v>167</v>
      </c>
      <c r="C137" s="30">
        <v>67</v>
      </c>
      <c r="D137" s="24"/>
      <c r="E137" s="24"/>
      <c r="F137" s="24"/>
      <c r="G137" s="24">
        <f t="shared" si="32"/>
        <v>67</v>
      </c>
      <c r="H137" s="71"/>
    </row>
    <row r="138" spans="1:8" ht="18.75" customHeight="1" x14ac:dyDescent="0.25">
      <c r="A138" s="29" t="s">
        <v>178</v>
      </c>
      <c r="B138" s="23" t="s">
        <v>286</v>
      </c>
      <c r="C138" s="30">
        <v>0</v>
      </c>
      <c r="D138" s="19"/>
      <c r="E138" s="19"/>
      <c r="F138" s="19"/>
      <c r="G138" s="24">
        <f t="shared" si="32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32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40">+D141+D142+D143</f>
        <v>0</v>
      </c>
      <c r="E140" s="25"/>
      <c r="F140" s="25">
        <f t="shared" si="40"/>
        <v>0</v>
      </c>
      <c r="G140" s="19">
        <f t="shared" si="32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32"/>
        <v>483</v>
      </c>
      <c r="H141" s="71"/>
    </row>
    <row r="142" spans="1:8" ht="15.75" customHeight="1" x14ac:dyDescent="0.25">
      <c r="A142" s="29" t="s">
        <v>166</v>
      </c>
      <c r="B142" s="23" t="s">
        <v>167</v>
      </c>
      <c r="C142" s="30">
        <v>107</v>
      </c>
      <c r="D142" s="24"/>
      <c r="E142" s="24"/>
      <c r="F142" s="24"/>
      <c r="G142" s="24">
        <f t="shared" si="32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32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1454</v>
      </c>
      <c r="D144" s="25">
        <f t="shared" ref="D144:G144" si="41">+D145+D146+D147</f>
        <v>0</v>
      </c>
      <c r="E144" s="25">
        <f t="shared" si="41"/>
        <v>0</v>
      </c>
      <c r="F144" s="25">
        <f t="shared" si="41"/>
        <v>0</v>
      </c>
      <c r="G144" s="25">
        <f t="shared" si="41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1380</v>
      </c>
      <c r="D145" s="24"/>
      <c r="E145" s="24"/>
      <c r="F145" s="24"/>
      <c r="G145" s="24">
        <f t="shared" si="32"/>
        <v>1380</v>
      </c>
      <c r="H145" s="71"/>
    </row>
    <row r="146" spans="1:8" ht="15.75" customHeight="1" x14ac:dyDescent="0.25">
      <c r="A146" s="29" t="s">
        <v>166</v>
      </c>
      <c r="B146" s="23" t="s">
        <v>167</v>
      </c>
      <c r="C146" s="30">
        <v>14</v>
      </c>
      <c r="D146" s="19"/>
      <c r="E146" s="19"/>
      <c r="F146" s="19"/>
      <c r="G146" s="24">
        <f t="shared" si="32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60</v>
      </c>
      <c r="D147" s="24"/>
      <c r="E147" s="24"/>
      <c r="F147" s="19"/>
      <c r="G147" s="24">
        <f t="shared" si="32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792</v>
      </c>
      <c r="D148" s="25">
        <f t="shared" ref="D148:G148" si="42">+D149+D150+D151</f>
        <v>0</v>
      </c>
      <c r="E148" s="25">
        <f t="shared" si="42"/>
        <v>0</v>
      </c>
      <c r="F148" s="25">
        <f t="shared" si="42"/>
        <v>0</v>
      </c>
      <c r="G148" s="25">
        <f t="shared" si="42"/>
        <v>792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770</v>
      </c>
      <c r="D149" s="24"/>
      <c r="E149" s="24"/>
      <c r="F149" s="24"/>
      <c r="G149" s="24">
        <f t="shared" si="32"/>
        <v>770</v>
      </c>
      <c r="H149" s="71"/>
    </row>
    <row r="150" spans="1:8" ht="15" customHeight="1" x14ac:dyDescent="0.25">
      <c r="A150" s="29" t="s">
        <v>166</v>
      </c>
      <c r="B150" s="23" t="s">
        <v>167</v>
      </c>
      <c r="C150" s="30">
        <v>22</v>
      </c>
      <c r="D150" s="24"/>
      <c r="E150" s="24"/>
      <c r="F150" s="24"/>
      <c r="G150" s="24">
        <f t="shared" si="32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32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43">+D153+D154+D155</f>
        <v>0</v>
      </c>
      <c r="E152" s="25">
        <f t="shared" si="43"/>
        <v>0</v>
      </c>
      <c r="F152" s="25">
        <f t="shared" si="43"/>
        <v>0</v>
      </c>
      <c r="G152" s="19">
        <f t="shared" si="32"/>
        <v>265</v>
      </c>
      <c r="H152" s="71"/>
    </row>
    <row r="153" spans="1:8" ht="18.75" customHeight="1" x14ac:dyDescent="0.25">
      <c r="A153" s="29" t="s">
        <v>227</v>
      </c>
      <c r="B153" s="23" t="s">
        <v>77</v>
      </c>
      <c r="C153" s="30">
        <v>224</v>
      </c>
      <c r="D153" s="24"/>
      <c r="E153" s="24"/>
      <c r="F153" s="24"/>
      <c r="G153" s="24">
        <f t="shared" si="32"/>
        <v>224</v>
      </c>
      <c r="H153" s="71"/>
    </row>
    <row r="154" spans="1:8" ht="18.75" customHeight="1" x14ac:dyDescent="0.25">
      <c r="A154" s="29" t="s">
        <v>166</v>
      </c>
      <c r="B154" s="23" t="s">
        <v>167</v>
      </c>
      <c r="C154" s="30">
        <v>41</v>
      </c>
      <c r="D154" s="24"/>
      <c r="E154" s="24"/>
      <c r="F154" s="24"/>
      <c r="G154" s="24">
        <f t="shared" si="32"/>
        <v>41</v>
      </c>
      <c r="H154" s="71"/>
    </row>
    <row r="155" spans="1:8" ht="18.75" customHeight="1" x14ac:dyDescent="0.25">
      <c r="A155" s="29" t="s">
        <v>178</v>
      </c>
      <c r="B155" s="23" t="s">
        <v>286</v>
      </c>
      <c r="C155" s="30">
        <v>0</v>
      </c>
      <c r="D155" s="19"/>
      <c r="E155" s="19"/>
      <c r="F155" s="19"/>
      <c r="G155" s="24">
        <f t="shared" si="32"/>
        <v>0</v>
      </c>
      <c r="H155" s="71"/>
    </row>
    <row r="156" spans="1:8" ht="15.75" x14ac:dyDescent="0.25">
      <c r="A156" s="28" t="s">
        <v>230</v>
      </c>
      <c r="B156" s="22" t="s">
        <v>305</v>
      </c>
      <c r="C156" s="25">
        <f>+C157+C158</f>
        <v>1281</v>
      </c>
      <c r="D156" s="19"/>
      <c r="E156" s="19"/>
      <c r="F156" s="19"/>
      <c r="G156" s="19">
        <f t="shared" si="32"/>
        <v>1281</v>
      </c>
      <c r="H156" s="71"/>
    </row>
    <row r="157" spans="1:8" ht="15.75" x14ac:dyDescent="0.25">
      <c r="A157" s="13" t="s">
        <v>212</v>
      </c>
      <c r="B157" s="36"/>
      <c r="C157" s="30">
        <f>+C160+C163</f>
        <v>1213</v>
      </c>
      <c r="D157" s="19"/>
      <c r="E157" s="19"/>
      <c r="F157" s="19"/>
      <c r="G157" s="24">
        <f t="shared" si="32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32"/>
        <v>68</v>
      </c>
      <c r="H158" s="71"/>
    </row>
    <row r="159" spans="1:8" ht="19.5" customHeight="1" x14ac:dyDescent="0.25">
      <c r="A159" s="38" t="s">
        <v>255</v>
      </c>
      <c r="B159" s="39"/>
      <c r="C159" s="25">
        <f>+C160+C161</f>
        <v>602</v>
      </c>
      <c r="D159" s="19"/>
      <c r="E159" s="19"/>
      <c r="F159" s="19"/>
      <c r="G159" s="19">
        <f t="shared" si="32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32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32"/>
        <v>34</v>
      </c>
      <c r="H161" s="71"/>
    </row>
    <row r="162" spans="1:8" ht="22.5" customHeight="1" x14ac:dyDescent="0.25">
      <c r="A162" s="38" t="s">
        <v>300</v>
      </c>
      <c r="B162" s="39"/>
      <c r="C162" s="25">
        <f>+C163+C164</f>
        <v>679</v>
      </c>
      <c r="D162" s="19"/>
      <c r="E162" s="19"/>
      <c r="F162" s="19"/>
      <c r="G162" s="19">
        <f t="shared" si="32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32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32"/>
        <v>34</v>
      </c>
      <c r="H164" s="71"/>
    </row>
    <row r="165" spans="1:8" ht="15.75" x14ac:dyDescent="0.25">
      <c r="A165" s="21" t="s">
        <v>246</v>
      </c>
      <c r="B165" s="40" t="s">
        <v>80</v>
      </c>
      <c r="C165" s="19">
        <f>+C166+C167</f>
        <v>278</v>
      </c>
      <c r="D165" s="19">
        <f t="shared" ref="D165:G165" si="44">+D166+D167</f>
        <v>0</v>
      </c>
      <c r="E165" s="19">
        <f t="shared" si="44"/>
        <v>0</v>
      </c>
      <c r="F165" s="19">
        <f t="shared" si="44"/>
        <v>0</v>
      </c>
      <c r="G165" s="19">
        <f t="shared" si="44"/>
        <v>278</v>
      </c>
      <c r="H165" s="71"/>
    </row>
    <row r="166" spans="1:8" ht="15.75" x14ac:dyDescent="0.25">
      <c r="A166" s="41" t="s">
        <v>189</v>
      </c>
      <c r="B166" s="42" t="s">
        <v>188</v>
      </c>
      <c r="C166" s="30">
        <v>242</v>
      </c>
      <c r="D166" s="24"/>
      <c r="E166" s="24"/>
      <c r="F166" s="19"/>
      <c r="G166" s="24">
        <f t="shared" si="32"/>
        <v>242</v>
      </c>
      <c r="H166" s="71"/>
    </row>
    <row r="167" spans="1:8" ht="15.75" x14ac:dyDescent="0.25">
      <c r="A167" s="41" t="s">
        <v>174</v>
      </c>
      <c r="B167" s="42" t="s">
        <v>165</v>
      </c>
      <c r="C167" s="30">
        <v>36</v>
      </c>
      <c r="D167" s="19"/>
      <c r="E167" s="19"/>
      <c r="F167" s="19"/>
      <c r="G167" s="24">
        <f t="shared" si="32"/>
        <v>36</v>
      </c>
      <c r="H167" s="71"/>
    </row>
    <row r="168" spans="1:8" ht="15.75" x14ac:dyDescent="0.25">
      <c r="A168" s="53" t="s">
        <v>249</v>
      </c>
      <c r="B168" s="72" t="s">
        <v>248</v>
      </c>
      <c r="C168" s="99">
        <f>+C169+C170+C171+C172+C173+C174+C175+C176+C177</f>
        <v>3034</v>
      </c>
      <c r="D168" s="99">
        <f t="shared" ref="D168:G168" si="45">+D169+D170+D171+D172+D173+D174+D175+D176+D177</f>
        <v>0</v>
      </c>
      <c r="E168" s="99">
        <f t="shared" si="45"/>
        <v>0</v>
      </c>
      <c r="F168" s="99">
        <f t="shared" si="45"/>
        <v>0</v>
      </c>
      <c r="G168" s="99">
        <f t="shared" si="45"/>
        <v>3034</v>
      </c>
      <c r="H168" s="71"/>
    </row>
    <row r="169" spans="1:8" ht="31.5" x14ac:dyDescent="0.25">
      <c r="A169" s="13" t="s">
        <v>341</v>
      </c>
      <c r="B169" s="35"/>
      <c r="C169" s="24">
        <v>4</v>
      </c>
      <c r="D169" s="19"/>
      <c r="E169" s="19"/>
      <c r="F169" s="19"/>
      <c r="G169" s="24">
        <f t="shared" ref="G169:G240" si="46">+C169+D169+E169+F169</f>
        <v>4</v>
      </c>
      <c r="H169" s="71"/>
    </row>
    <row r="170" spans="1:8" ht="15.75" x14ac:dyDescent="0.25">
      <c r="A170" s="83" t="s">
        <v>327</v>
      </c>
      <c r="B170" s="42"/>
      <c r="C170" s="48">
        <v>17</v>
      </c>
      <c r="D170" s="24"/>
      <c r="E170" s="24"/>
      <c r="F170" s="19"/>
      <c r="G170" s="24">
        <f t="shared" si="46"/>
        <v>17</v>
      </c>
      <c r="H170" s="71"/>
    </row>
    <row r="171" spans="1:8" ht="15.75" x14ac:dyDescent="0.25">
      <c r="A171" s="83" t="s">
        <v>329</v>
      </c>
      <c r="B171" s="42"/>
      <c r="C171" s="48">
        <v>40</v>
      </c>
      <c r="D171" s="19"/>
      <c r="E171" s="19"/>
      <c r="F171" s="19"/>
      <c r="G171" s="24">
        <f t="shared" si="46"/>
        <v>40</v>
      </c>
      <c r="H171" s="71"/>
    </row>
    <row r="172" spans="1:8" ht="19.5" customHeight="1" x14ac:dyDescent="0.25">
      <c r="A172" s="41" t="s">
        <v>326</v>
      </c>
      <c r="B172" s="42"/>
      <c r="C172" s="48">
        <v>1350</v>
      </c>
      <c r="D172" s="24"/>
      <c r="E172" s="24"/>
      <c r="F172" s="19"/>
      <c r="G172" s="24">
        <f t="shared" si="46"/>
        <v>1350</v>
      </c>
      <c r="H172" s="71"/>
    </row>
    <row r="173" spans="1:8" ht="15.75" x14ac:dyDescent="0.25">
      <c r="A173" s="14" t="s">
        <v>328</v>
      </c>
      <c r="B173" s="11"/>
      <c r="C173" s="24">
        <v>1034</v>
      </c>
      <c r="D173" s="24"/>
      <c r="E173" s="24"/>
      <c r="F173" s="19"/>
      <c r="G173" s="24">
        <f t="shared" si="46"/>
        <v>1034</v>
      </c>
      <c r="H173" s="71"/>
    </row>
    <row r="174" spans="1:8" ht="15.75" x14ac:dyDescent="0.25">
      <c r="A174" s="14" t="s">
        <v>258</v>
      </c>
      <c r="B174" s="11"/>
      <c r="C174" s="24">
        <v>486</v>
      </c>
      <c r="D174" s="19"/>
      <c r="E174" s="19"/>
      <c r="F174" s="19"/>
      <c r="G174" s="24">
        <f t="shared" si="46"/>
        <v>486</v>
      </c>
      <c r="H174" s="71"/>
    </row>
    <row r="175" spans="1:8" ht="27" customHeight="1" x14ac:dyDescent="0.25">
      <c r="A175" s="13" t="s">
        <v>253</v>
      </c>
      <c r="B175" s="35"/>
      <c r="C175" s="24">
        <v>52</v>
      </c>
      <c r="D175" s="24"/>
      <c r="E175" s="24"/>
      <c r="F175" s="19"/>
      <c r="G175" s="24">
        <f t="shared" si="46"/>
        <v>52</v>
      </c>
      <c r="H175" s="71"/>
    </row>
    <row r="176" spans="1:8" ht="15.75" x14ac:dyDescent="0.25">
      <c r="A176" s="44" t="s">
        <v>254</v>
      </c>
      <c r="B176" s="45"/>
      <c r="C176" s="46">
        <v>46</v>
      </c>
      <c r="D176" s="19"/>
      <c r="E176" s="19"/>
      <c r="F176" s="19"/>
      <c r="G176" s="24">
        <f t="shared" si="46"/>
        <v>46</v>
      </c>
      <c r="H176" s="71"/>
    </row>
    <row r="177" spans="1:8" ht="35.25" customHeight="1" x14ac:dyDescent="0.25">
      <c r="A177" s="13" t="s">
        <v>259</v>
      </c>
      <c r="B177" s="35"/>
      <c r="C177" s="24">
        <v>5</v>
      </c>
      <c r="D177" s="19"/>
      <c r="E177" s="19"/>
      <c r="F177" s="19"/>
      <c r="G177" s="24">
        <f t="shared" si="46"/>
        <v>5</v>
      </c>
      <c r="H177" s="71"/>
    </row>
    <row r="178" spans="1:8" ht="20.25" customHeight="1" x14ac:dyDescent="0.25">
      <c r="A178" s="50" t="s">
        <v>494</v>
      </c>
      <c r="B178" s="72" t="s">
        <v>495</v>
      </c>
      <c r="C178" s="57">
        <f>C179+C180</f>
        <v>7166</v>
      </c>
      <c r="D178" s="57">
        <f t="shared" ref="D178:G178" si="47">D179+D180</f>
        <v>0</v>
      </c>
      <c r="E178" s="57">
        <f t="shared" si="47"/>
        <v>0</v>
      </c>
      <c r="F178" s="57">
        <f t="shared" si="47"/>
        <v>0</v>
      </c>
      <c r="G178" s="57">
        <f t="shared" si="47"/>
        <v>7166</v>
      </c>
      <c r="H178" s="71"/>
    </row>
    <row r="179" spans="1:8" ht="21.75" customHeight="1" x14ac:dyDescent="0.25">
      <c r="A179" s="13" t="s">
        <v>521</v>
      </c>
      <c r="B179" s="35"/>
      <c r="C179" s="48">
        <v>7161</v>
      </c>
      <c r="D179" s="24"/>
      <c r="E179" s="24"/>
      <c r="F179" s="19"/>
      <c r="G179" s="24">
        <f t="shared" si="46"/>
        <v>7161</v>
      </c>
      <c r="H179" s="71"/>
    </row>
    <row r="180" spans="1:8" ht="33.75" customHeight="1" x14ac:dyDescent="0.25">
      <c r="A180" s="14" t="s">
        <v>376</v>
      </c>
      <c r="B180" s="35"/>
      <c r="C180" s="48">
        <v>5</v>
      </c>
      <c r="D180" s="48"/>
      <c r="E180" s="48"/>
      <c r="F180" s="57"/>
      <c r="G180" s="24">
        <f t="shared" si="46"/>
        <v>5</v>
      </c>
      <c r="H180" s="71"/>
    </row>
    <row r="181" spans="1:8" ht="21.75" customHeight="1" x14ac:dyDescent="0.25">
      <c r="A181" s="50" t="s">
        <v>494</v>
      </c>
      <c r="B181" s="12" t="s">
        <v>512</v>
      </c>
      <c r="C181" s="57">
        <f>C183+C182</f>
        <v>114</v>
      </c>
      <c r="D181" s="57">
        <f t="shared" ref="D181:F181" si="48">D183+D182</f>
        <v>0</v>
      </c>
      <c r="E181" s="57"/>
      <c r="F181" s="57">
        <f t="shared" si="48"/>
        <v>0</v>
      </c>
      <c r="G181" s="19">
        <f t="shared" si="46"/>
        <v>114</v>
      </c>
      <c r="H181" s="71"/>
    </row>
    <row r="182" spans="1:8" ht="38.25" customHeight="1" x14ac:dyDescent="0.25">
      <c r="A182" s="14" t="s">
        <v>376</v>
      </c>
      <c r="B182" s="12"/>
      <c r="C182" s="48">
        <v>5</v>
      </c>
      <c r="D182" s="48"/>
      <c r="E182" s="48"/>
      <c r="F182" s="57"/>
      <c r="G182" s="24">
        <f t="shared" si="46"/>
        <v>5</v>
      </c>
      <c r="H182" s="71"/>
    </row>
    <row r="183" spans="1:8" ht="32.25" customHeight="1" x14ac:dyDescent="0.25">
      <c r="A183" s="15" t="s">
        <v>377</v>
      </c>
      <c r="B183" s="35"/>
      <c r="C183" s="48">
        <v>109</v>
      </c>
      <c r="D183" s="24"/>
      <c r="E183" s="24"/>
      <c r="F183" s="19"/>
      <c r="G183" s="24">
        <f t="shared" si="46"/>
        <v>109</v>
      </c>
      <c r="H183" s="71"/>
    </row>
    <row r="184" spans="1:8" ht="18" customHeight="1" x14ac:dyDescent="0.25">
      <c r="A184" s="21" t="s">
        <v>13</v>
      </c>
      <c r="B184" s="72" t="s">
        <v>342</v>
      </c>
      <c r="C184" s="57">
        <f>+C185+C189+C190+C191+C188+C186+C187</f>
        <v>708</v>
      </c>
      <c r="D184" s="57">
        <f t="shared" ref="D184:G184" si="49">+D185+D189+D190+D191+D188+D186+D187</f>
        <v>0</v>
      </c>
      <c r="E184" s="57">
        <f t="shared" si="49"/>
        <v>0</v>
      </c>
      <c r="F184" s="57">
        <f t="shared" si="49"/>
        <v>0</v>
      </c>
      <c r="G184" s="57">
        <f t="shared" si="49"/>
        <v>708</v>
      </c>
      <c r="H184" s="71"/>
    </row>
    <row r="185" spans="1:8" ht="35.25" customHeight="1" x14ac:dyDescent="0.25">
      <c r="A185" s="14" t="s">
        <v>321</v>
      </c>
      <c r="B185" s="35"/>
      <c r="C185" s="48">
        <v>173</v>
      </c>
      <c r="D185" s="19"/>
      <c r="E185" s="19"/>
      <c r="F185" s="19"/>
      <c r="G185" s="24">
        <f t="shared" si="46"/>
        <v>173</v>
      </c>
      <c r="H185" s="71"/>
    </row>
    <row r="186" spans="1:8" ht="19.5" customHeight="1" x14ac:dyDescent="0.25">
      <c r="A186" s="43" t="s">
        <v>424</v>
      </c>
      <c r="B186" s="42"/>
      <c r="C186" s="48">
        <v>148</v>
      </c>
      <c r="D186" s="19"/>
      <c r="E186" s="19"/>
      <c r="F186" s="19"/>
      <c r="G186" s="24">
        <f t="shared" si="46"/>
        <v>148</v>
      </c>
      <c r="H186" s="71"/>
    </row>
    <row r="187" spans="1:8" ht="19.5" customHeight="1" x14ac:dyDescent="0.25">
      <c r="A187" s="13" t="s">
        <v>253</v>
      </c>
      <c r="B187" s="42"/>
      <c r="C187" s="48">
        <v>3</v>
      </c>
      <c r="D187" s="19"/>
      <c r="E187" s="19"/>
      <c r="F187" s="19"/>
      <c r="G187" s="24">
        <f t="shared" si="46"/>
        <v>3</v>
      </c>
      <c r="H187" s="71"/>
    </row>
    <row r="188" spans="1:8" ht="35.25" customHeight="1" x14ac:dyDescent="0.25">
      <c r="A188" s="86" t="s">
        <v>423</v>
      </c>
      <c r="B188" s="42"/>
      <c r="C188" s="48">
        <v>0</v>
      </c>
      <c r="D188" s="19"/>
      <c r="E188" s="24"/>
      <c r="F188" s="19"/>
      <c r="G188" s="24">
        <f t="shared" si="46"/>
        <v>0</v>
      </c>
      <c r="H188" s="71"/>
    </row>
    <row r="189" spans="1:8" ht="35.25" customHeight="1" x14ac:dyDescent="0.25">
      <c r="A189" s="43" t="s">
        <v>322</v>
      </c>
      <c r="B189" s="42"/>
      <c r="C189" s="48">
        <v>67</v>
      </c>
      <c r="D189" s="19"/>
      <c r="E189" s="19"/>
      <c r="F189" s="19"/>
      <c r="G189" s="24">
        <f t="shared" si="46"/>
        <v>67</v>
      </c>
      <c r="H189" s="71"/>
    </row>
    <row r="190" spans="1:8" ht="31.5" x14ac:dyDescent="0.25">
      <c r="A190" s="14" t="s">
        <v>319</v>
      </c>
      <c r="B190" s="14"/>
      <c r="C190" s="24">
        <v>20</v>
      </c>
      <c r="D190" s="19"/>
      <c r="E190" s="19"/>
      <c r="F190" s="19"/>
      <c r="G190" s="24">
        <f t="shared" si="46"/>
        <v>20</v>
      </c>
      <c r="H190" s="71"/>
    </row>
    <row r="191" spans="1:8" ht="15.75" x14ac:dyDescent="0.25">
      <c r="A191" s="11" t="s">
        <v>344</v>
      </c>
      <c r="B191" s="11"/>
      <c r="C191" s="24">
        <v>297</v>
      </c>
      <c r="D191" s="19"/>
      <c r="E191" s="19"/>
      <c r="F191" s="19"/>
      <c r="G191" s="24">
        <f t="shared" si="46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50">+D196+D194</f>
        <v>0</v>
      </c>
      <c r="E192" s="19">
        <f t="shared" si="50"/>
        <v>0</v>
      </c>
      <c r="F192" s="19">
        <f t="shared" si="50"/>
        <v>0</v>
      </c>
      <c r="G192" s="19">
        <f t="shared" si="50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51">D197</f>
        <v>0</v>
      </c>
      <c r="E193" s="19">
        <f t="shared" si="51"/>
        <v>0</v>
      </c>
      <c r="F193" s="19">
        <f t="shared" si="51"/>
        <v>0</v>
      </c>
      <c r="G193" s="19">
        <f t="shared" si="51"/>
        <v>2025</v>
      </c>
      <c r="H193" s="71"/>
    </row>
    <row r="194" spans="1:10" ht="15.75" x14ac:dyDescent="0.25">
      <c r="A194" s="17" t="s">
        <v>268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6"/>
        <v>40</v>
      </c>
      <c r="H194" s="71"/>
    </row>
    <row r="195" spans="1:10" ht="15.75" x14ac:dyDescent="0.25">
      <c r="A195" s="11" t="s">
        <v>164</v>
      </c>
      <c r="B195" s="23" t="s">
        <v>144</v>
      </c>
      <c r="C195" s="24">
        <v>40</v>
      </c>
      <c r="D195" s="19"/>
      <c r="E195" s="19"/>
      <c r="F195" s="19"/>
      <c r="G195" s="24">
        <f t="shared" si="46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52">+D197+D198</f>
        <v>0</v>
      </c>
      <c r="E196" s="19">
        <f t="shared" si="52"/>
        <v>0</v>
      </c>
      <c r="F196" s="19">
        <f t="shared" si="52"/>
        <v>0</v>
      </c>
      <c r="G196" s="19">
        <f t="shared" si="52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24"/>
      <c r="G197" s="24">
        <f t="shared" si="46"/>
        <v>2025</v>
      </c>
      <c r="H197" s="71"/>
    </row>
    <row r="198" spans="1:10" ht="15.75" x14ac:dyDescent="0.25">
      <c r="A198" s="26" t="s">
        <v>201</v>
      </c>
      <c r="B198" s="23" t="s">
        <v>205</v>
      </c>
      <c r="C198" s="24">
        <v>38</v>
      </c>
      <c r="D198" s="19"/>
      <c r="E198" s="19"/>
      <c r="F198" s="19"/>
      <c r="G198" s="24">
        <f t="shared" si="46"/>
        <v>38</v>
      </c>
      <c r="H198" s="71"/>
    </row>
    <row r="199" spans="1:10" ht="15.75" x14ac:dyDescent="0.25">
      <c r="A199" s="17" t="s">
        <v>213</v>
      </c>
      <c r="B199" s="20" t="s">
        <v>84</v>
      </c>
      <c r="C199" s="19">
        <f>+C200+C201+C202+C203+C204+C205</f>
        <v>14542</v>
      </c>
      <c r="D199" s="19">
        <f t="shared" ref="D199:G199" si="53">+D200+D201+D202+D203+D204+D205</f>
        <v>0</v>
      </c>
      <c r="E199" s="19">
        <f t="shared" si="53"/>
        <v>0</v>
      </c>
      <c r="F199" s="19">
        <f t="shared" si="53"/>
        <v>0</v>
      </c>
      <c r="G199" s="19">
        <f t="shared" si="53"/>
        <v>14542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54">+D210</f>
        <v>0</v>
      </c>
      <c r="E200" s="19">
        <f t="shared" si="54"/>
        <v>0</v>
      </c>
      <c r="F200" s="19">
        <f t="shared" si="54"/>
        <v>0</v>
      </c>
      <c r="G200" s="19">
        <f t="shared" si="54"/>
        <v>4218</v>
      </c>
      <c r="H200" s="71"/>
    </row>
    <row r="201" spans="1:10" ht="15.75" x14ac:dyDescent="0.25">
      <c r="A201" s="17" t="s">
        <v>359</v>
      </c>
      <c r="B201" s="20" t="s">
        <v>86</v>
      </c>
      <c r="C201" s="19">
        <f>+C211+C215+C256</f>
        <v>5953</v>
      </c>
      <c r="D201" s="19">
        <f t="shared" ref="D201:G201" si="55">+D211+D215+D256</f>
        <v>0</v>
      </c>
      <c r="E201" s="19">
        <f t="shared" si="55"/>
        <v>0</v>
      </c>
      <c r="F201" s="19">
        <f t="shared" si="55"/>
        <v>0</v>
      </c>
      <c r="G201" s="19">
        <f t="shared" si="55"/>
        <v>5953</v>
      </c>
      <c r="H201" s="71"/>
    </row>
    <row r="202" spans="1:10" ht="15.75" x14ac:dyDescent="0.25">
      <c r="A202" s="21" t="s">
        <v>196</v>
      </c>
      <c r="B202" s="20" t="s">
        <v>198</v>
      </c>
      <c r="C202" s="19">
        <f>C212</f>
        <v>60</v>
      </c>
      <c r="D202" s="19">
        <f t="shared" ref="D202:G202" si="56">D212</f>
        <v>0</v>
      </c>
      <c r="E202" s="19">
        <f t="shared" si="56"/>
        <v>0</v>
      </c>
      <c r="F202" s="19">
        <f t="shared" si="56"/>
        <v>0</v>
      </c>
      <c r="G202" s="19">
        <f t="shared" si="56"/>
        <v>60</v>
      </c>
      <c r="H202" s="71"/>
    </row>
    <row r="203" spans="1:10" ht="15.75" x14ac:dyDescent="0.25">
      <c r="A203" s="17" t="s">
        <v>358</v>
      </c>
      <c r="B203" s="20" t="s">
        <v>198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7">+D213+D239+D277</f>
        <v>0</v>
      </c>
      <c r="E204" s="19">
        <f t="shared" si="57"/>
        <v>0</v>
      </c>
      <c r="F204" s="19">
        <f t="shared" si="57"/>
        <v>0</v>
      </c>
      <c r="G204" s="19">
        <f t="shared" si="57"/>
        <v>1875</v>
      </c>
      <c r="H204" s="71"/>
    </row>
    <row r="205" spans="1:10" ht="15.75" x14ac:dyDescent="0.25">
      <c r="A205" s="38" t="s">
        <v>278</v>
      </c>
      <c r="B205" s="49" t="s">
        <v>250</v>
      </c>
      <c r="C205" s="19">
        <f>C285</f>
        <v>1466</v>
      </c>
      <c r="D205" s="19">
        <f t="shared" ref="D205:F205" si="58">D285</f>
        <v>0</v>
      </c>
      <c r="E205" s="19"/>
      <c r="F205" s="19">
        <f t="shared" si="58"/>
        <v>0</v>
      </c>
      <c r="G205" s="19">
        <f t="shared" si="46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9">F207+F208</f>
        <v>0</v>
      </c>
      <c r="G206" s="19">
        <f t="shared" si="46"/>
        <v>400</v>
      </c>
      <c r="H206" s="71"/>
    </row>
    <row r="207" spans="1:10" ht="15.75" x14ac:dyDescent="0.25">
      <c r="A207" s="11" t="s">
        <v>325</v>
      </c>
      <c r="B207" s="35" t="s">
        <v>88</v>
      </c>
      <c r="C207" s="24">
        <v>0</v>
      </c>
      <c r="D207" s="24"/>
      <c r="E207" s="24"/>
      <c r="F207" s="24"/>
      <c r="G207" s="24">
        <f t="shared" si="46"/>
        <v>0</v>
      </c>
      <c r="H207" s="71"/>
    </row>
    <row r="208" spans="1:10" ht="15.75" x14ac:dyDescent="0.25">
      <c r="A208" s="11" t="s">
        <v>532</v>
      </c>
      <c r="B208" s="35" t="s">
        <v>88</v>
      </c>
      <c r="C208" s="24">
        <v>400</v>
      </c>
      <c r="D208" s="24"/>
      <c r="E208" s="24"/>
      <c r="F208" s="24"/>
      <c r="G208" s="24">
        <f t="shared" si="46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6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6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6"/>
        <v>2291</v>
      </c>
      <c r="H211" s="71"/>
    </row>
    <row r="212" spans="1:8" ht="15.75" x14ac:dyDescent="0.25">
      <c r="A212" s="26" t="s">
        <v>196</v>
      </c>
      <c r="B212" s="23" t="s">
        <v>198</v>
      </c>
      <c r="C212" s="24">
        <v>60</v>
      </c>
      <c r="D212" s="19"/>
      <c r="E212" s="19"/>
      <c r="F212" s="19"/>
      <c r="G212" s="24">
        <f t="shared" si="46"/>
        <v>60</v>
      </c>
      <c r="H212" s="71"/>
    </row>
    <row r="213" spans="1:8" ht="15.75" x14ac:dyDescent="0.25">
      <c r="A213" s="11" t="s">
        <v>209</v>
      </c>
      <c r="B213" s="23" t="s">
        <v>87</v>
      </c>
      <c r="C213" s="24">
        <v>360</v>
      </c>
      <c r="D213" s="19"/>
      <c r="E213" s="19"/>
      <c r="F213" s="19"/>
      <c r="G213" s="24">
        <f t="shared" si="46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60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60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234</v>
      </c>
      <c r="B216" s="35"/>
      <c r="C216" s="24">
        <v>10</v>
      </c>
      <c r="D216" s="19"/>
      <c r="E216" s="19"/>
      <c r="F216" s="19"/>
      <c r="G216" s="24">
        <f t="shared" si="46"/>
        <v>10</v>
      </c>
      <c r="H216" s="71"/>
    </row>
    <row r="217" spans="1:8" ht="15.75" x14ac:dyDescent="0.25">
      <c r="A217" s="13" t="s">
        <v>428</v>
      </c>
      <c r="B217" s="35"/>
      <c r="C217" s="24">
        <v>300</v>
      </c>
      <c r="D217" s="19"/>
      <c r="E217" s="19"/>
      <c r="F217" s="19"/>
      <c r="G217" s="24">
        <f t="shared" si="46"/>
        <v>300</v>
      </c>
      <c r="H217" s="71"/>
    </row>
    <row r="218" spans="1:8" ht="15.75" x14ac:dyDescent="0.25">
      <c r="A218" s="13" t="s">
        <v>225</v>
      </c>
      <c r="B218" s="35"/>
      <c r="C218" s="24">
        <v>20</v>
      </c>
      <c r="D218" s="19"/>
      <c r="E218" s="19"/>
      <c r="F218" s="19"/>
      <c r="G218" s="24">
        <f t="shared" si="46"/>
        <v>20</v>
      </c>
      <c r="H218" s="71"/>
    </row>
    <row r="219" spans="1:8" ht="15.75" x14ac:dyDescent="0.25">
      <c r="A219" s="13" t="s">
        <v>293</v>
      </c>
      <c r="B219" s="35"/>
      <c r="C219" s="30">
        <v>20</v>
      </c>
      <c r="D219" s="19"/>
      <c r="E219" s="19"/>
      <c r="F219" s="19"/>
      <c r="G219" s="24">
        <f t="shared" si="46"/>
        <v>20</v>
      </c>
      <c r="H219" s="71"/>
    </row>
    <row r="220" spans="1:8" ht="15.75" x14ac:dyDescent="0.25">
      <c r="A220" s="13" t="s">
        <v>273</v>
      </c>
      <c r="B220" s="35"/>
      <c r="C220" s="30">
        <v>20</v>
      </c>
      <c r="D220" s="19"/>
      <c r="E220" s="19"/>
      <c r="F220" s="19"/>
      <c r="G220" s="24">
        <f t="shared" si="46"/>
        <v>20</v>
      </c>
      <c r="H220" s="71"/>
    </row>
    <row r="221" spans="1:8" ht="15.75" x14ac:dyDescent="0.25">
      <c r="A221" s="13" t="s">
        <v>553</v>
      </c>
      <c r="B221" s="35"/>
      <c r="C221" s="30">
        <v>336</v>
      </c>
      <c r="D221" s="24"/>
      <c r="E221" s="24"/>
      <c r="F221" s="19"/>
      <c r="G221" s="24">
        <f t="shared" si="46"/>
        <v>336</v>
      </c>
      <c r="H221" s="71"/>
    </row>
    <row r="222" spans="1:8" ht="15.75" x14ac:dyDescent="0.25">
      <c r="A222" s="13" t="s">
        <v>274</v>
      </c>
      <c r="B222" s="35"/>
      <c r="C222" s="30">
        <v>70</v>
      </c>
      <c r="D222" s="19"/>
      <c r="E222" s="19"/>
      <c r="F222" s="19"/>
      <c r="G222" s="24">
        <f t="shared" si="46"/>
        <v>70</v>
      </c>
      <c r="H222" s="71"/>
    </row>
    <row r="223" spans="1:8" ht="15.75" x14ac:dyDescent="0.25">
      <c r="A223" s="13" t="s">
        <v>277</v>
      </c>
      <c r="B223" s="35"/>
      <c r="C223" s="30">
        <v>70</v>
      </c>
      <c r="D223" s="19"/>
      <c r="E223" s="19"/>
      <c r="F223" s="19"/>
      <c r="G223" s="24">
        <f t="shared" si="46"/>
        <v>70</v>
      </c>
      <c r="H223" s="71"/>
    </row>
    <row r="224" spans="1:8" ht="47.25" x14ac:dyDescent="0.25">
      <c r="A224" s="60" t="s">
        <v>439</v>
      </c>
      <c r="B224" s="35"/>
      <c r="C224" s="30">
        <v>314</v>
      </c>
      <c r="D224" s="19"/>
      <c r="E224" s="24"/>
      <c r="F224" s="24"/>
      <c r="G224" s="24">
        <f t="shared" si="46"/>
        <v>314</v>
      </c>
      <c r="H224" s="71"/>
    </row>
    <row r="225" spans="1:8" ht="15.75" x14ac:dyDescent="0.25">
      <c r="A225" s="13" t="s">
        <v>275</v>
      </c>
      <c r="B225" s="35"/>
      <c r="C225" s="30">
        <v>35</v>
      </c>
      <c r="D225" s="19"/>
      <c r="E225" s="24"/>
      <c r="F225" s="19"/>
      <c r="G225" s="24">
        <f t="shared" si="46"/>
        <v>35</v>
      </c>
      <c r="H225" s="71"/>
    </row>
    <row r="226" spans="1:8" ht="15.75" x14ac:dyDescent="0.25">
      <c r="A226" s="13" t="s">
        <v>308</v>
      </c>
      <c r="B226" s="35"/>
      <c r="C226" s="30">
        <v>4</v>
      </c>
      <c r="D226" s="24"/>
      <c r="E226" s="24"/>
      <c r="F226" s="24"/>
      <c r="G226" s="24">
        <f t="shared" si="46"/>
        <v>4</v>
      </c>
      <c r="H226" s="71"/>
    </row>
    <row r="227" spans="1:8" ht="15.75" x14ac:dyDescent="0.25">
      <c r="A227" s="13" t="s">
        <v>426</v>
      </c>
      <c r="B227" s="35"/>
      <c r="C227" s="30">
        <v>5</v>
      </c>
      <c r="D227" s="24"/>
      <c r="E227" s="24"/>
      <c r="F227" s="24"/>
      <c r="G227" s="24">
        <f t="shared" si="46"/>
        <v>5</v>
      </c>
      <c r="H227" s="71"/>
    </row>
    <row r="228" spans="1:8" ht="15.75" x14ac:dyDescent="0.25">
      <c r="A228" s="13" t="s">
        <v>564</v>
      </c>
      <c r="B228" s="35"/>
      <c r="C228" s="30">
        <v>25</v>
      </c>
      <c r="D228" s="24"/>
      <c r="E228" s="24"/>
      <c r="F228" s="24"/>
      <c r="G228" s="24">
        <f t="shared" si="46"/>
        <v>25</v>
      </c>
      <c r="H228" s="71"/>
    </row>
    <row r="229" spans="1:8" ht="15.75" x14ac:dyDescent="0.25">
      <c r="A229" s="13" t="s">
        <v>565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568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427</v>
      </c>
      <c r="B231" s="35"/>
      <c r="C231" s="30">
        <v>0</v>
      </c>
      <c r="D231" s="19"/>
      <c r="E231" s="24"/>
      <c r="F231" s="19"/>
      <c r="G231" s="24">
        <f t="shared" si="46"/>
        <v>0</v>
      </c>
      <c r="H231" s="71"/>
    </row>
    <row r="232" spans="1:8" ht="15.75" x14ac:dyDescent="0.25">
      <c r="A232" s="13" t="s">
        <v>301</v>
      </c>
      <c r="B232" s="35"/>
      <c r="C232" s="30">
        <v>5</v>
      </c>
      <c r="D232" s="19"/>
      <c r="E232" s="19"/>
      <c r="F232" s="19"/>
      <c r="G232" s="24">
        <f t="shared" si="46"/>
        <v>5</v>
      </c>
      <c r="H232" s="71"/>
    </row>
    <row r="233" spans="1:8" ht="15.75" x14ac:dyDescent="0.25">
      <c r="A233" s="13" t="s">
        <v>569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566</v>
      </c>
      <c r="B234" s="35"/>
      <c r="C234" s="30">
        <v>107</v>
      </c>
      <c r="D234" s="24">
        <v>0</v>
      </c>
      <c r="E234" s="24"/>
      <c r="F234" s="24"/>
      <c r="G234" s="24">
        <f t="shared" si="46"/>
        <v>107</v>
      </c>
      <c r="H234" s="71"/>
    </row>
    <row r="235" spans="1:8" ht="15.75" x14ac:dyDescent="0.25">
      <c r="A235" s="13" t="s">
        <v>309</v>
      </c>
      <c r="B235" s="35"/>
      <c r="C235" s="30">
        <v>0</v>
      </c>
      <c r="D235" s="24">
        <v>0</v>
      </c>
      <c r="E235" s="24"/>
      <c r="F235" s="24"/>
      <c r="G235" s="24">
        <f t="shared" si="46"/>
        <v>0</v>
      </c>
      <c r="H235" s="71"/>
    </row>
    <row r="236" spans="1:8" ht="15.75" x14ac:dyDescent="0.25">
      <c r="A236" s="13" t="s">
        <v>323</v>
      </c>
      <c r="B236" s="13"/>
      <c r="C236" s="30">
        <v>10</v>
      </c>
      <c r="D236" s="19"/>
      <c r="E236" s="19"/>
      <c r="F236" s="19"/>
      <c r="G236" s="24">
        <f t="shared" si="46"/>
        <v>10</v>
      </c>
      <c r="H236" s="71"/>
    </row>
    <row r="237" spans="1:8" ht="15.75" x14ac:dyDescent="0.25">
      <c r="A237" s="13" t="s">
        <v>587</v>
      </c>
      <c r="B237" s="13"/>
      <c r="C237" s="30">
        <v>54</v>
      </c>
      <c r="D237" s="25"/>
      <c r="E237" s="30"/>
      <c r="F237" s="30"/>
      <c r="G237" s="30">
        <f t="shared" si="46"/>
        <v>54</v>
      </c>
      <c r="H237" s="71"/>
    </row>
    <row r="238" spans="1:8" ht="15.75" x14ac:dyDescent="0.25">
      <c r="A238" s="13" t="s">
        <v>425</v>
      </c>
      <c r="B238" s="12"/>
      <c r="C238" s="52">
        <v>100</v>
      </c>
      <c r="D238" s="19"/>
      <c r="E238" s="19"/>
      <c r="F238" s="19"/>
      <c r="G238" s="24">
        <f t="shared" si="46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433</v>
      </c>
      <c r="B240" s="12"/>
      <c r="C240" s="52">
        <v>60</v>
      </c>
      <c r="D240" s="52"/>
      <c r="E240" s="52"/>
      <c r="F240" s="52"/>
      <c r="G240" s="24">
        <f t="shared" si="46"/>
        <v>60</v>
      </c>
      <c r="H240" s="71"/>
    </row>
    <row r="241" spans="1:8" ht="15.75" x14ac:dyDescent="0.25">
      <c r="A241" s="13" t="s">
        <v>308</v>
      </c>
      <c r="B241" s="12"/>
      <c r="C241" s="52">
        <v>202</v>
      </c>
      <c r="D241" s="52"/>
      <c r="E241" s="52"/>
      <c r="F241" s="52"/>
      <c r="G241" s="24">
        <f t="shared" ref="G241:G301" si="61">+C241+D241+E241+F241</f>
        <v>202</v>
      </c>
      <c r="H241" s="71"/>
    </row>
    <row r="242" spans="1:8" ht="15.75" x14ac:dyDescent="0.25">
      <c r="A242" s="13" t="s">
        <v>429</v>
      </c>
      <c r="B242" s="12"/>
      <c r="C242" s="52">
        <v>10</v>
      </c>
      <c r="D242" s="19"/>
      <c r="E242" s="19"/>
      <c r="F242" s="19"/>
      <c r="G242" s="24">
        <f t="shared" si="61"/>
        <v>10</v>
      </c>
      <c r="H242" s="71"/>
    </row>
    <row r="243" spans="1:8" ht="15.75" x14ac:dyDescent="0.25">
      <c r="A243" s="13" t="s">
        <v>426</v>
      </c>
      <c r="B243" s="12"/>
      <c r="C243" s="52">
        <v>56</v>
      </c>
      <c r="D243" s="24"/>
      <c r="E243" s="24"/>
      <c r="F243" s="19"/>
      <c r="G243" s="24">
        <f t="shared" si="61"/>
        <v>56</v>
      </c>
      <c r="H243" s="71"/>
    </row>
    <row r="244" spans="1:8" ht="15.75" x14ac:dyDescent="0.25">
      <c r="A244" s="13" t="s">
        <v>309</v>
      </c>
      <c r="B244" s="12"/>
      <c r="C244" s="52">
        <v>221</v>
      </c>
      <c r="D244" s="24"/>
      <c r="E244" s="24"/>
      <c r="F244" s="19"/>
      <c r="G244" s="24">
        <f t="shared" si="61"/>
        <v>221</v>
      </c>
      <c r="H244" s="71"/>
    </row>
    <row r="245" spans="1:8" ht="15.75" x14ac:dyDescent="0.25">
      <c r="A245" s="13" t="s">
        <v>430</v>
      </c>
      <c r="B245" s="12"/>
      <c r="C245" s="52">
        <v>10</v>
      </c>
      <c r="D245" s="19"/>
      <c r="E245" s="19"/>
      <c r="F245" s="19"/>
      <c r="G245" s="24">
        <f t="shared" si="61"/>
        <v>10</v>
      </c>
      <c r="H245" s="71"/>
    </row>
    <row r="246" spans="1:8" ht="31.5" x14ac:dyDescent="0.25">
      <c r="A246" s="13" t="s">
        <v>431</v>
      </c>
      <c r="B246" s="12"/>
      <c r="C246" s="52">
        <v>0</v>
      </c>
      <c r="D246" s="24"/>
      <c r="E246" s="19"/>
      <c r="F246" s="19"/>
      <c r="G246" s="24">
        <f t="shared" si="61"/>
        <v>0</v>
      </c>
      <c r="H246" s="71"/>
    </row>
    <row r="247" spans="1:8" ht="31.5" x14ac:dyDescent="0.25">
      <c r="A247" s="13" t="s">
        <v>556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432</v>
      </c>
      <c r="B248" s="12"/>
      <c r="C248" s="52">
        <v>10</v>
      </c>
      <c r="D248" s="19"/>
      <c r="E248" s="19"/>
      <c r="F248" s="19"/>
      <c r="G248" s="24">
        <f t="shared" si="61"/>
        <v>10</v>
      </c>
      <c r="H248" s="71"/>
    </row>
    <row r="249" spans="1:8" ht="15.75" x14ac:dyDescent="0.25">
      <c r="A249" s="13" t="s">
        <v>434</v>
      </c>
      <c r="B249" s="12"/>
      <c r="C249" s="52">
        <v>10</v>
      </c>
      <c r="D249" s="19"/>
      <c r="E249" s="19"/>
      <c r="F249" s="19"/>
      <c r="G249" s="24">
        <f t="shared" si="61"/>
        <v>10</v>
      </c>
      <c r="H249" s="71"/>
    </row>
    <row r="250" spans="1:8" ht="15.75" x14ac:dyDescent="0.25">
      <c r="A250" s="13" t="s">
        <v>435</v>
      </c>
      <c r="B250" s="12"/>
      <c r="C250" s="52">
        <v>10</v>
      </c>
      <c r="D250" s="19"/>
      <c r="E250" s="19"/>
      <c r="F250" s="19"/>
      <c r="G250" s="24">
        <f t="shared" si="61"/>
        <v>10</v>
      </c>
      <c r="H250" s="71"/>
    </row>
    <row r="251" spans="1:8" ht="15.75" x14ac:dyDescent="0.25">
      <c r="A251" s="13" t="s">
        <v>436</v>
      </c>
      <c r="B251" s="12"/>
      <c r="C251" s="52">
        <v>70</v>
      </c>
      <c r="D251" s="19"/>
      <c r="E251" s="19"/>
      <c r="F251" s="19"/>
      <c r="G251" s="24">
        <f t="shared" si="61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404</v>
      </c>
      <c r="B253" s="12"/>
      <c r="C253" s="52">
        <v>91</v>
      </c>
      <c r="D253" s="19"/>
      <c r="E253" s="19"/>
      <c r="F253" s="19"/>
      <c r="G253" s="24">
        <f t="shared" si="61"/>
        <v>91</v>
      </c>
      <c r="H253" s="71"/>
    </row>
    <row r="254" spans="1:8" ht="34.5" customHeight="1" x14ac:dyDescent="0.25">
      <c r="A254" s="13" t="s">
        <v>310</v>
      </c>
      <c r="B254" s="35"/>
      <c r="C254" s="24">
        <v>10</v>
      </c>
      <c r="D254" s="19"/>
      <c r="E254" s="19"/>
      <c r="F254" s="19"/>
      <c r="G254" s="24">
        <f t="shared" si="61"/>
        <v>10</v>
      </c>
      <c r="H254" s="71"/>
    </row>
    <row r="255" spans="1:8" ht="15.75" x14ac:dyDescent="0.25">
      <c r="A255" s="17" t="s">
        <v>356</v>
      </c>
      <c r="B255" s="12" t="s">
        <v>357</v>
      </c>
      <c r="C255" s="25">
        <v>570</v>
      </c>
      <c r="D255" s="19"/>
      <c r="E255" s="19"/>
      <c r="F255" s="19"/>
      <c r="G255" s="19">
        <f t="shared" si="61"/>
        <v>570</v>
      </c>
      <c r="H255" s="71"/>
    </row>
    <row r="256" spans="1:8" ht="15" customHeight="1" x14ac:dyDescent="0.25">
      <c r="A256" s="17" t="s">
        <v>360</v>
      </c>
      <c r="B256" s="49" t="s">
        <v>94</v>
      </c>
      <c r="C256" s="51">
        <f>+C257+C258+C260+C263+C264+C267+C268+C269+C270+C271+C272+C273+C274+C275+C276+C262+C259+C261+C265+C266</f>
        <v>1792</v>
      </c>
      <c r="D256" s="51">
        <f t="shared" ref="D256:G256" si="62">+D257+D258+D260+D263+D264+D267+D268+D269+D270+D271+D272+D273+D274+D275+D276+D262+D259+D261+D265+D266</f>
        <v>0</v>
      </c>
      <c r="E256" s="51">
        <f t="shared" si="62"/>
        <v>0</v>
      </c>
      <c r="F256" s="51">
        <f t="shared" si="62"/>
        <v>0</v>
      </c>
      <c r="G256" s="51">
        <f t="shared" si="62"/>
        <v>1792</v>
      </c>
      <c r="H256" s="71"/>
    </row>
    <row r="257" spans="1:8" ht="35.25" customHeight="1" x14ac:dyDescent="0.25">
      <c r="A257" s="13" t="s">
        <v>283</v>
      </c>
      <c r="B257" s="37"/>
      <c r="C257" s="52">
        <v>80</v>
      </c>
      <c r="D257" s="19"/>
      <c r="E257" s="19"/>
      <c r="F257" s="19"/>
      <c r="G257" s="24">
        <f t="shared" si="61"/>
        <v>80</v>
      </c>
      <c r="H257" s="71"/>
    </row>
    <row r="258" spans="1:8" ht="15.75" x14ac:dyDescent="0.25">
      <c r="A258" s="13" t="s">
        <v>291</v>
      </c>
      <c r="B258" s="37"/>
      <c r="C258" s="24">
        <v>40</v>
      </c>
      <c r="D258" s="19"/>
      <c r="E258" s="19"/>
      <c r="F258" s="19"/>
      <c r="G258" s="24">
        <f t="shared" si="61"/>
        <v>40</v>
      </c>
      <c r="H258" s="71"/>
    </row>
    <row r="259" spans="1:8" ht="15.75" x14ac:dyDescent="0.25">
      <c r="A259" s="13" t="s">
        <v>497</v>
      </c>
      <c r="B259" s="37"/>
      <c r="C259" s="24">
        <v>20</v>
      </c>
      <c r="D259" s="19"/>
      <c r="E259" s="19"/>
      <c r="F259" s="19"/>
      <c r="G259" s="24">
        <f t="shared" si="61"/>
        <v>20</v>
      </c>
      <c r="H259" s="71"/>
    </row>
    <row r="260" spans="1:8" ht="15.75" x14ac:dyDescent="0.25">
      <c r="A260" s="13" t="s">
        <v>330</v>
      </c>
      <c r="B260" s="37"/>
      <c r="C260" s="24">
        <v>100</v>
      </c>
      <c r="D260" s="19"/>
      <c r="E260" s="19"/>
      <c r="F260" s="19"/>
      <c r="G260" s="24">
        <f t="shared" si="61"/>
        <v>100</v>
      </c>
      <c r="H260" s="71"/>
    </row>
    <row r="261" spans="1:8" ht="15.75" x14ac:dyDescent="0.25">
      <c r="A261" s="13" t="s">
        <v>523</v>
      </c>
      <c r="B261" s="37"/>
      <c r="C261" s="24">
        <v>30</v>
      </c>
      <c r="D261" s="24"/>
      <c r="E261" s="24"/>
      <c r="F261" s="24"/>
      <c r="G261" s="24">
        <f t="shared" si="61"/>
        <v>30</v>
      </c>
      <c r="H261" s="71"/>
    </row>
    <row r="262" spans="1:8" ht="15.75" x14ac:dyDescent="0.25">
      <c r="A262" s="13" t="s">
        <v>394</v>
      </c>
      <c r="B262" s="37"/>
      <c r="C262" s="24">
        <v>95</v>
      </c>
      <c r="D262" s="19"/>
      <c r="E262" s="19"/>
      <c r="F262" s="19"/>
      <c r="G262" s="24">
        <f t="shared" si="61"/>
        <v>95</v>
      </c>
      <c r="H262" s="71"/>
    </row>
    <row r="263" spans="1:8" ht="15.75" x14ac:dyDescent="0.25">
      <c r="A263" s="13" t="s">
        <v>223</v>
      </c>
      <c r="B263" s="37"/>
      <c r="C263" s="24">
        <v>50</v>
      </c>
      <c r="D263" s="19"/>
      <c r="E263" s="19"/>
      <c r="F263" s="19"/>
      <c r="G263" s="24">
        <f t="shared" si="61"/>
        <v>50</v>
      </c>
      <c r="H263" s="71"/>
    </row>
    <row r="264" spans="1:8" ht="36" customHeight="1" x14ac:dyDescent="0.25">
      <c r="A264" s="13" t="s">
        <v>260</v>
      </c>
      <c r="B264" s="37"/>
      <c r="C264" s="24">
        <v>707</v>
      </c>
      <c r="D264" s="19"/>
      <c r="E264" s="24"/>
      <c r="F264" s="24"/>
      <c r="G264" s="24">
        <f t="shared" si="61"/>
        <v>707</v>
      </c>
      <c r="H264" s="71"/>
    </row>
    <row r="265" spans="1:8" ht="20.25" customHeight="1" x14ac:dyDescent="0.25">
      <c r="A265" s="13" t="s">
        <v>540</v>
      </c>
      <c r="B265" s="36"/>
      <c r="C265" s="24">
        <v>10</v>
      </c>
      <c r="D265" s="24"/>
      <c r="E265" s="24"/>
      <c r="F265" s="24"/>
      <c r="G265" s="24">
        <f t="shared" si="61"/>
        <v>10</v>
      </c>
      <c r="H265" s="71"/>
    </row>
    <row r="266" spans="1:8" ht="21" customHeight="1" x14ac:dyDescent="0.25">
      <c r="A266" s="13" t="s">
        <v>541</v>
      </c>
      <c r="B266" s="36"/>
      <c r="C266" s="24">
        <v>60</v>
      </c>
      <c r="D266" s="24"/>
      <c r="E266" s="24"/>
      <c r="F266" s="24"/>
      <c r="G266" s="24">
        <f t="shared" si="61"/>
        <v>60</v>
      </c>
      <c r="H266" s="71"/>
    </row>
    <row r="267" spans="1:8" ht="15.75" x14ac:dyDescent="0.25">
      <c r="A267" s="13" t="s">
        <v>294</v>
      </c>
      <c r="B267" s="36"/>
      <c r="C267" s="24">
        <v>50</v>
      </c>
      <c r="D267" s="19"/>
      <c r="E267" s="19"/>
      <c r="F267" s="19"/>
      <c r="G267" s="24">
        <f t="shared" si="61"/>
        <v>50</v>
      </c>
      <c r="H267" s="71"/>
    </row>
    <row r="268" spans="1:8" ht="15.75" x14ac:dyDescent="0.25">
      <c r="A268" s="13" t="s">
        <v>261</v>
      </c>
      <c r="B268" s="36"/>
      <c r="C268" s="24">
        <v>10</v>
      </c>
      <c r="D268" s="19"/>
      <c r="E268" s="19"/>
      <c r="F268" s="19"/>
      <c r="G268" s="24">
        <f t="shared" si="61"/>
        <v>10</v>
      </c>
      <c r="H268" s="71"/>
    </row>
    <row r="269" spans="1:8" ht="15.75" x14ac:dyDescent="0.25">
      <c r="A269" s="13" t="s">
        <v>240</v>
      </c>
      <c r="B269" s="36"/>
      <c r="C269" s="24">
        <v>20</v>
      </c>
      <c r="D269" s="19"/>
      <c r="E269" s="19"/>
      <c r="F269" s="19"/>
      <c r="G269" s="24">
        <f t="shared" si="61"/>
        <v>20</v>
      </c>
      <c r="H269" s="71"/>
    </row>
    <row r="270" spans="1:8" ht="15.75" x14ac:dyDescent="0.25">
      <c r="A270" s="13" t="s">
        <v>262</v>
      </c>
      <c r="B270" s="37"/>
      <c r="C270" s="24">
        <v>20</v>
      </c>
      <c r="D270" s="19"/>
      <c r="E270" s="19"/>
      <c r="F270" s="19"/>
      <c r="G270" s="24">
        <f t="shared" si="61"/>
        <v>20</v>
      </c>
      <c r="H270" s="71"/>
    </row>
    <row r="271" spans="1:8" ht="15.75" x14ac:dyDescent="0.25">
      <c r="A271" s="13" t="s">
        <v>224</v>
      </c>
      <c r="B271" s="36"/>
      <c r="C271" s="24">
        <v>200</v>
      </c>
      <c r="D271" s="19"/>
      <c r="E271" s="24"/>
      <c r="F271" s="24"/>
      <c r="G271" s="24">
        <f t="shared" si="61"/>
        <v>200</v>
      </c>
      <c r="H271" s="71"/>
    </row>
    <row r="272" spans="1:8" ht="30.75" customHeight="1" x14ac:dyDescent="0.25">
      <c r="A272" s="13" t="s">
        <v>256</v>
      </c>
      <c r="B272" s="36"/>
      <c r="C272" s="24">
        <v>50</v>
      </c>
      <c r="D272" s="19"/>
      <c r="E272" s="19"/>
      <c r="F272" s="19"/>
      <c r="G272" s="24">
        <f t="shared" si="61"/>
        <v>50</v>
      </c>
      <c r="H272" s="71"/>
    </row>
    <row r="273" spans="1:8" ht="15.75" x14ac:dyDescent="0.25">
      <c r="A273" s="13" t="s">
        <v>263</v>
      </c>
      <c r="B273" s="37"/>
      <c r="C273" s="24">
        <v>50</v>
      </c>
      <c r="D273" s="19"/>
      <c r="E273" s="19"/>
      <c r="F273" s="19"/>
      <c r="G273" s="24">
        <f t="shared" si="61"/>
        <v>50</v>
      </c>
      <c r="H273" s="71"/>
    </row>
    <row r="274" spans="1:8" ht="15.75" x14ac:dyDescent="0.25">
      <c r="A274" s="13" t="s">
        <v>295</v>
      </c>
      <c r="B274" s="37"/>
      <c r="C274" s="30">
        <v>80</v>
      </c>
      <c r="D274" s="19"/>
      <c r="E274" s="24"/>
      <c r="F274" s="24"/>
      <c r="G274" s="24">
        <f t="shared" si="61"/>
        <v>80</v>
      </c>
      <c r="H274" s="71"/>
    </row>
    <row r="275" spans="1:8" ht="31.5" x14ac:dyDescent="0.25">
      <c r="A275" s="13" t="s">
        <v>280</v>
      </c>
      <c r="B275" s="36"/>
      <c r="C275" s="30">
        <v>40</v>
      </c>
      <c r="D275" s="19"/>
      <c r="E275" s="19"/>
      <c r="F275" s="19"/>
      <c r="G275" s="24">
        <f t="shared" si="61"/>
        <v>40</v>
      </c>
      <c r="H275" s="71"/>
    </row>
    <row r="276" spans="1:8" ht="15.75" x14ac:dyDescent="0.25">
      <c r="A276" s="13" t="s">
        <v>210</v>
      </c>
      <c r="B276" s="36"/>
      <c r="C276" s="30">
        <v>80</v>
      </c>
      <c r="D276" s="24"/>
      <c r="E276" s="24"/>
      <c r="F276" s="19"/>
      <c r="G276" s="24">
        <f t="shared" si="61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63">+D278+D279+D280+D281+D282+D283+D284</f>
        <v>0</v>
      </c>
      <c r="E277" s="51">
        <f t="shared" si="63"/>
        <v>0</v>
      </c>
      <c r="F277" s="51">
        <f t="shared" si="63"/>
        <v>0</v>
      </c>
      <c r="G277" s="51">
        <f t="shared" si="63"/>
        <v>685</v>
      </c>
      <c r="H277" s="71"/>
    </row>
    <row r="278" spans="1:8" ht="15.75" x14ac:dyDescent="0.25">
      <c r="A278" s="11" t="s">
        <v>336</v>
      </c>
      <c r="B278" s="49"/>
      <c r="C278" s="52">
        <v>292</v>
      </c>
      <c r="D278" s="24"/>
      <c r="E278" s="24"/>
      <c r="F278" s="19"/>
      <c r="G278" s="24">
        <f t="shared" si="61"/>
        <v>292</v>
      </c>
      <c r="H278" s="71"/>
    </row>
    <row r="279" spans="1:8" ht="23.25" customHeight="1" x14ac:dyDescent="0.25">
      <c r="A279" s="13" t="s">
        <v>257</v>
      </c>
      <c r="B279" s="37"/>
      <c r="C279" s="24">
        <v>100</v>
      </c>
      <c r="D279" s="19"/>
      <c r="E279" s="19"/>
      <c r="F279" s="19"/>
      <c r="G279" s="24">
        <f t="shared" si="61"/>
        <v>100</v>
      </c>
      <c r="H279" s="71"/>
    </row>
    <row r="280" spans="1:8" ht="23.25" customHeight="1" x14ac:dyDescent="0.25">
      <c r="A280" s="87" t="s">
        <v>437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61"/>
        <v>0</v>
      </c>
      <c r="H280" s="71"/>
    </row>
    <row r="281" spans="1:8" ht="23.25" customHeight="1" x14ac:dyDescent="0.25">
      <c r="A281" s="87" t="s">
        <v>498</v>
      </c>
      <c r="B281" s="36"/>
      <c r="C281" s="46">
        <v>87</v>
      </c>
      <c r="D281" s="19"/>
      <c r="E281" s="19"/>
      <c r="F281" s="19"/>
      <c r="G281" s="24">
        <f t="shared" si="61"/>
        <v>87</v>
      </c>
      <c r="H281" s="71"/>
    </row>
    <row r="282" spans="1:8" ht="23.25" customHeight="1" x14ac:dyDescent="0.25">
      <c r="A282" s="87" t="s">
        <v>438</v>
      </c>
      <c r="B282" s="36"/>
      <c r="C282" s="46">
        <v>201</v>
      </c>
      <c r="D282" s="24"/>
      <c r="E282" s="24"/>
      <c r="F282" s="19"/>
      <c r="G282" s="24">
        <f t="shared" si="61"/>
        <v>201</v>
      </c>
      <c r="H282" s="71"/>
    </row>
    <row r="283" spans="1:8" ht="51" customHeight="1" x14ac:dyDescent="0.25">
      <c r="A283" s="60" t="s">
        <v>439</v>
      </c>
      <c r="B283" s="36"/>
      <c r="C283" s="46">
        <v>0</v>
      </c>
      <c r="D283" s="24"/>
      <c r="E283" s="24"/>
      <c r="F283" s="19"/>
      <c r="G283" s="24">
        <f t="shared" si="61"/>
        <v>0</v>
      </c>
      <c r="H283" s="71"/>
    </row>
    <row r="284" spans="1:8" ht="54" customHeight="1" x14ac:dyDescent="0.25">
      <c r="A284" s="41" t="s">
        <v>337</v>
      </c>
      <c r="B284" s="36"/>
      <c r="C284" s="46">
        <v>5</v>
      </c>
      <c r="D284" s="19"/>
      <c r="E284" s="19"/>
      <c r="F284" s="19"/>
      <c r="G284" s="24">
        <f t="shared" si="61"/>
        <v>5</v>
      </c>
      <c r="H284" s="71"/>
    </row>
    <row r="285" spans="1:8" ht="15.75" x14ac:dyDescent="0.25">
      <c r="A285" s="53" t="s">
        <v>249</v>
      </c>
      <c r="B285" s="54" t="s">
        <v>250</v>
      </c>
      <c r="C285" s="55">
        <f>+C286</f>
        <v>1466</v>
      </c>
      <c r="D285" s="55">
        <f t="shared" ref="D285:F285" si="64">+D286</f>
        <v>0</v>
      </c>
      <c r="E285" s="55"/>
      <c r="F285" s="55">
        <f t="shared" si="64"/>
        <v>0</v>
      </c>
      <c r="G285" s="55">
        <f t="shared" si="61"/>
        <v>1466</v>
      </c>
      <c r="H285" s="71"/>
    </row>
    <row r="286" spans="1:8" ht="34.5" customHeight="1" x14ac:dyDescent="0.25">
      <c r="A286" s="56" t="s">
        <v>251</v>
      </c>
      <c r="B286" s="36"/>
      <c r="C286" s="95">
        <v>1466</v>
      </c>
      <c r="D286" s="46"/>
      <c r="E286" s="46"/>
      <c r="F286" s="105"/>
      <c r="G286" s="46">
        <f t="shared" si="61"/>
        <v>1466</v>
      </c>
      <c r="H286" s="71"/>
    </row>
    <row r="287" spans="1:8" ht="17.25" customHeight="1" x14ac:dyDescent="0.25">
      <c r="A287" s="41" t="s">
        <v>252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50054</v>
      </c>
      <c r="D288" s="57">
        <f t="shared" ref="D288:G288" si="65">+D289+D290+D291+D292+D293</f>
        <v>0</v>
      </c>
      <c r="E288" s="57">
        <f t="shared" si="65"/>
        <v>0</v>
      </c>
      <c r="F288" s="57">
        <f t="shared" si="65"/>
        <v>0</v>
      </c>
      <c r="G288" s="57">
        <f t="shared" si="65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6">D295+D300+D320+D324</f>
        <v>0</v>
      </c>
      <c r="E289" s="19">
        <f t="shared" si="66"/>
        <v>0</v>
      </c>
      <c r="F289" s="19">
        <f t="shared" si="66"/>
        <v>0</v>
      </c>
      <c r="G289" s="19">
        <f t="shared" si="66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5045</v>
      </c>
      <c r="D290" s="19">
        <f t="shared" ref="D290:G290" si="67">+D301+D321+D325+D296</f>
        <v>0</v>
      </c>
      <c r="E290" s="19">
        <f t="shared" si="67"/>
        <v>0</v>
      </c>
      <c r="F290" s="19">
        <f t="shared" si="67"/>
        <v>0</v>
      </c>
      <c r="G290" s="19">
        <f t="shared" si="67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8">+D302+D315</f>
        <v>0</v>
      </c>
      <c r="E291" s="19">
        <f t="shared" si="68"/>
        <v>0</v>
      </c>
      <c r="F291" s="19">
        <f t="shared" si="68"/>
        <v>0</v>
      </c>
      <c r="G291" s="19">
        <f t="shared" si="68"/>
        <v>24752</v>
      </c>
      <c r="H291" s="111"/>
    </row>
    <row r="292" spans="1:8" ht="15.75" x14ac:dyDescent="0.25">
      <c r="A292" s="21" t="s">
        <v>196</v>
      </c>
      <c r="B292" s="40" t="s">
        <v>197</v>
      </c>
      <c r="C292" s="19">
        <f>C308</f>
        <v>110</v>
      </c>
      <c r="D292" s="19"/>
      <c r="E292" s="19"/>
      <c r="F292" s="19"/>
      <c r="G292" s="19">
        <f t="shared" si="61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169</v>
      </c>
      <c r="D293" s="19">
        <f t="shared" ref="D293:G293" si="69">+D297+D322+D326</f>
        <v>0</v>
      </c>
      <c r="E293" s="19">
        <f t="shared" si="69"/>
        <v>0</v>
      </c>
      <c r="F293" s="19">
        <f t="shared" si="69"/>
        <v>0</v>
      </c>
      <c r="G293" s="19">
        <f t="shared" si="69"/>
        <v>169</v>
      </c>
      <c r="H293" s="111"/>
    </row>
    <row r="294" spans="1:8" ht="15.75" x14ac:dyDescent="0.25">
      <c r="A294" s="17" t="s">
        <v>207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61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61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61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61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70">+D300+D301+D302+D303</f>
        <v>0</v>
      </c>
      <c r="E298" s="19">
        <f t="shared" si="70"/>
        <v>0</v>
      </c>
      <c r="F298" s="19">
        <f t="shared" si="70"/>
        <v>0</v>
      </c>
      <c r="G298" s="19">
        <f t="shared" si="70"/>
        <v>34478</v>
      </c>
      <c r="H298" s="71"/>
    </row>
    <row r="299" spans="1:8" ht="15.75" x14ac:dyDescent="0.25">
      <c r="A299" s="17" t="s">
        <v>211</v>
      </c>
      <c r="B299" s="35"/>
      <c r="C299" s="24"/>
      <c r="D299" s="24"/>
      <c r="E299" s="24"/>
      <c r="F299" s="19"/>
      <c r="G299" s="24">
        <f t="shared" si="61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71">+D305+D310+D313</f>
        <v>0</v>
      </c>
      <c r="E300" s="24">
        <f t="shared" si="71"/>
        <v>0</v>
      </c>
      <c r="F300" s="24">
        <f t="shared" si="71"/>
        <v>0</v>
      </c>
      <c r="G300" s="24">
        <f t="shared" si="71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61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" si="72">D307</f>
        <v>0</v>
      </c>
      <c r="E302" s="24"/>
      <c r="F302" s="24"/>
      <c r="G302" s="24">
        <f t="shared" ref="G302:G374" si="73">+C302+D302+E302+F302</f>
        <v>24416</v>
      </c>
      <c r="H302" s="71"/>
    </row>
    <row r="303" spans="1:8" ht="15.75" x14ac:dyDescent="0.25">
      <c r="A303" s="26" t="s">
        <v>196</v>
      </c>
      <c r="B303" s="35"/>
      <c r="C303" s="24">
        <f>C308</f>
        <v>110</v>
      </c>
      <c r="D303" s="24"/>
      <c r="E303" s="24"/>
      <c r="F303" s="19"/>
      <c r="G303" s="24">
        <f t="shared" si="73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74">D305+D306+D307+D308</f>
        <v>0</v>
      </c>
      <c r="E304" s="19"/>
      <c r="F304" s="19">
        <f t="shared" si="74"/>
        <v>0</v>
      </c>
      <c r="G304" s="19">
        <f t="shared" si="73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73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73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73"/>
        <v>24416</v>
      </c>
      <c r="H307" s="71"/>
    </row>
    <row r="308" spans="1:8" ht="15.75" x14ac:dyDescent="0.25">
      <c r="A308" s="26" t="s">
        <v>196</v>
      </c>
      <c r="B308" s="35"/>
      <c r="C308" s="24">
        <v>110</v>
      </c>
      <c r="D308" s="24"/>
      <c r="E308" s="24"/>
      <c r="F308" s="19"/>
      <c r="G308" s="24">
        <f t="shared" si="73"/>
        <v>110</v>
      </c>
      <c r="H308" s="71"/>
    </row>
    <row r="309" spans="1:8" ht="15.75" x14ac:dyDescent="0.25">
      <c r="A309" s="17" t="s">
        <v>352</v>
      </c>
      <c r="B309" s="12" t="s">
        <v>353</v>
      </c>
      <c r="C309" s="19">
        <f>+C310+C311</f>
        <v>872</v>
      </c>
      <c r="D309" s="19">
        <f t="shared" ref="D309:G309" si="75">+D310+D311</f>
        <v>0</v>
      </c>
      <c r="E309" s="19">
        <f t="shared" si="75"/>
        <v>0</v>
      </c>
      <c r="F309" s="19">
        <f t="shared" si="75"/>
        <v>0</v>
      </c>
      <c r="G309" s="19">
        <f t="shared" si="75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24"/>
      <c r="G310" s="24">
        <f t="shared" si="73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73"/>
        <v>83</v>
      </c>
      <c r="H311" s="71"/>
    </row>
    <row r="312" spans="1:8" ht="15.75" x14ac:dyDescent="0.25">
      <c r="A312" s="17" t="s">
        <v>354</v>
      </c>
      <c r="B312" s="35"/>
      <c r="C312" s="19">
        <f>+C313+C314</f>
        <v>740</v>
      </c>
      <c r="D312" s="19"/>
      <c r="E312" s="19"/>
      <c r="F312" s="19"/>
      <c r="G312" s="19">
        <f t="shared" si="73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73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73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6">+D316+D317+D318</f>
        <v>0</v>
      </c>
      <c r="E315" s="19">
        <f t="shared" si="76"/>
        <v>0</v>
      </c>
      <c r="F315" s="19">
        <f t="shared" si="76"/>
        <v>0</v>
      </c>
      <c r="G315" s="19">
        <f t="shared" si="76"/>
        <v>336</v>
      </c>
      <c r="H315" s="71"/>
    </row>
    <row r="316" spans="1:8" ht="15.75" x14ac:dyDescent="0.25">
      <c r="A316" s="11" t="s">
        <v>287</v>
      </c>
      <c r="B316" s="35"/>
      <c r="C316" s="24">
        <v>120</v>
      </c>
      <c r="D316" s="24"/>
      <c r="E316" s="24"/>
      <c r="F316" s="19"/>
      <c r="G316" s="24">
        <f t="shared" si="73"/>
        <v>120</v>
      </c>
      <c r="H316" s="71"/>
    </row>
    <row r="317" spans="1:8" ht="15.75" x14ac:dyDescent="0.25">
      <c r="A317" s="11" t="s">
        <v>288</v>
      </c>
      <c r="B317" s="35"/>
      <c r="C317" s="24">
        <v>46</v>
      </c>
      <c r="D317" s="24"/>
      <c r="E317" s="24"/>
      <c r="F317" s="19"/>
      <c r="G317" s="24">
        <f t="shared" si="73"/>
        <v>46</v>
      </c>
      <c r="H317" s="71"/>
    </row>
    <row r="318" spans="1:8" ht="15.75" x14ac:dyDescent="0.25">
      <c r="A318" s="11" t="s">
        <v>15</v>
      </c>
      <c r="B318" s="35"/>
      <c r="C318" s="24">
        <v>170</v>
      </c>
      <c r="D318" s="24"/>
      <c r="E318" s="24"/>
      <c r="F318" s="24"/>
      <c r="G318" s="24">
        <f t="shared" si="73"/>
        <v>170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73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73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73"/>
        <v>1670</v>
      </c>
      <c r="H321" s="71"/>
    </row>
    <row r="322" spans="1:8" ht="15.75" x14ac:dyDescent="0.25">
      <c r="A322" s="11" t="s">
        <v>184</v>
      </c>
      <c r="B322" s="35"/>
      <c r="C322" s="24">
        <v>65</v>
      </c>
      <c r="D322" s="24"/>
      <c r="E322" s="24"/>
      <c r="F322" s="19"/>
      <c r="G322" s="24">
        <f t="shared" si="73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7735</v>
      </c>
      <c r="D323" s="19">
        <f t="shared" ref="D323:G323" si="77">+D324+D325+D326</f>
        <v>0</v>
      </c>
      <c r="E323" s="19">
        <f t="shared" si="77"/>
        <v>0</v>
      </c>
      <c r="F323" s="19">
        <f t="shared" si="77"/>
        <v>0</v>
      </c>
      <c r="G323" s="19">
        <f t="shared" si="77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73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1377</v>
      </c>
      <c r="D325" s="24">
        <f t="shared" ref="D325:G325" si="78">+D329+D333+D336</f>
        <v>0</v>
      </c>
      <c r="E325" s="24">
        <f t="shared" si="78"/>
        <v>0</v>
      </c>
      <c r="F325" s="24">
        <f t="shared" si="78"/>
        <v>0</v>
      </c>
      <c r="G325" s="24">
        <f t="shared" si="78"/>
        <v>1377</v>
      </c>
      <c r="H325" s="71"/>
    </row>
    <row r="326" spans="1:8" ht="15.75" x14ac:dyDescent="0.25">
      <c r="A326" s="11" t="s">
        <v>184</v>
      </c>
      <c r="B326" s="35"/>
      <c r="C326" s="24">
        <f>+C337+C330</f>
        <v>44</v>
      </c>
      <c r="D326" s="24">
        <f t="shared" ref="D326:G326" si="79">+D337+D330</f>
        <v>0</v>
      </c>
      <c r="E326" s="24">
        <f t="shared" si="79"/>
        <v>0</v>
      </c>
      <c r="F326" s="24">
        <f t="shared" si="79"/>
        <v>0</v>
      </c>
      <c r="G326" s="24">
        <f t="shared" si="79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5559</v>
      </c>
      <c r="D327" s="19">
        <f t="shared" ref="D327:G327" si="80">+D328+D329+D330</f>
        <v>0</v>
      </c>
      <c r="E327" s="19">
        <f t="shared" si="80"/>
        <v>0</v>
      </c>
      <c r="F327" s="19">
        <f t="shared" si="80"/>
        <v>0</v>
      </c>
      <c r="G327" s="19">
        <f t="shared" si="80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73"/>
        <v>5231</v>
      </c>
      <c r="H328" s="71"/>
    </row>
    <row r="329" spans="1:8" ht="15.75" x14ac:dyDescent="0.25">
      <c r="A329" s="11" t="s">
        <v>57</v>
      </c>
      <c r="B329" s="35"/>
      <c r="C329" s="24">
        <v>313</v>
      </c>
      <c r="D329" s="24"/>
      <c r="E329" s="24"/>
      <c r="F329" s="19"/>
      <c r="G329" s="24">
        <f t="shared" si="73"/>
        <v>313</v>
      </c>
      <c r="H329" s="71"/>
    </row>
    <row r="330" spans="1:8" ht="15.75" x14ac:dyDescent="0.25">
      <c r="A330" s="11" t="s">
        <v>184</v>
      </c>
      <c r="B330" s="42"/>
      <c r="C330" s="48">
        <v>15</v>
      </c>
      <c r="D330" s="48"/>
      <c r="E330" s="48"/>
      <c r="F330" s="57"/>
      <c r="G330" s="19">
        <f t="shared" si="73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81">+D332+D333</f>
        <v>0</v>
      </c>
      <c r="E331" s="57"/>
      <c r="F331" s="57">
        <f t="shared" si="81"/>
        <v>0</v>
      </c>
      <c r="G331" s="19">
        <f t="shared" si="73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73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73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82">+D335+D336+D337</f>
        <v>0</v>
      </c>
      <c r="E334" s="57">
        <f t="shared" si="82"/>
        <v>0</v>
      </c>
      <c r="F334" s="57">
        <f t="shared" si="82"/>
        <v>0</v>
      </c>
      <c r="G334" s="57">
        <f t="shared" si="82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73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73"/>
        <v>654</v>
      </c>
      <c r="H336" s="71"/>
    </row>
    <row r="337" spans="1:11" ht="15.75" x14ac:dyDescent="0.25">
      <c r="A337" s="11" t="s">
        <v>184</v>
      </c>
      <c r="B337" s="42"/>
      <c r="C337" s="24">
        <v>29</v>
      </c>
      <c r="D337" s="19"/>
      <c r="E337" s="19"/>
      <c r="F337" s="19"/>
      <c r="G337" s="24">
        <f t="shared" si="73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37119</v>
      </c>
      <c r="D338" s="57">
        <f t="shared" ref="D338:G338" si="83">+D339+D340+D341+D342+D343+D344+D345+D346</f>
        <v>0</v>
      </c>
      <c r="E338" s="57">
        <f t="shared" si="83"/>
        <v>0</v>
      </c>
      <c r="F338" s="57">
        <f t="shared" si="83"/>
        <v>0</v>
      </c>
      <c r="G338" s="57">
        <f t="shared" si="83"/>
        <v>37119</v>
      </c>
      <c r="H338" s="71"/>
    </row>
    <row r="339" spans="1:11" ht="15.75" x14ac:dyDescent="0.25">
      <c r="A339" s="17" t="s">
        <v>163</v>
      </c>
      <c r="B339" s="12" t="s">
        <v>107</v>
      </c>
      <c r="C339" s="19">
        <f>+C348+C452+C456+C468+C493</f>
        <v>7491</v>
      </c>
      <c r="D339" s="19">
        <f t="shared" ref="D339:G339" si="84">+D348+D452+D456+D468+D493</f>
        <v>0</v>
      </c>
      <c r="E339" s="19">
        <f t="shared" si="84"/>
        <v>0</v>
      </c>
      <c r="F339" s="19">
        <f t="shared" si="84"/>
        <v>0</v>
      </c>
      <c r="G339" s="19">
        <f t="shared" si="84"/>
        <v>7491</v>
      </c>
      <c r="H339" s="71"/>
    </row>
    <row r="340" spans="1:11" ht="15.75" x14ac:dyDescent="0.25">
      <c r="A340" s="21" t="s">
        <v>598</v>
      </c>
      <c r="B340" s="12" t="s">
        <v>600</v>
      </c>
      <c r="C340" s="19">
        <f>C382+C502</f>
        <v>16178</v>
      </c>
      <c r="D340" s="19">
        <f t="shared" ref="D340:G340" si="85">D382+D502</f>
        <v>0</v>
      </c>
      <c r="E340" s="19">
        <f t="shared" si="85"/>
        <v>0</v>
      </c>
      <c r="F340" s="19">
        <f t="shared" si="85"/>
        <v>0</v>
      </c>
      <c r="G340" s="19">
        <f t="shared" si="85"/>
        <v>16178</v>
      </c>
      <c r="H340" s="71"/>
    </row>
    <row r="341" spans="1:11" ht="15.75" x14ac:dyDescent="0.25">
      <c r="A341" s="21" t="s">
        <v>599</v>
      </c>
      <c r="B341" s="12" t="s">
        <v>601</v>
      </c>
      <c r="C341" s="19">
        <f>+C383+C503+C465</f>
        <v>3854</v>
      </c>
      <c r="D341" s="19">
        <f t="shared" ref="D341:G341" si="86">+D383+D503+D465</f>
        <v>0</v>
      </c>
      <c r="E341" s="19">
        <f t="shared" si="86"/>
        <v>0</v>
      </c>
      <c r="F341" s="19">
        <f t="shared" si="86"/>
        <v>0</v>
      </c>
      <c r="G341" s="19">
        <f t="shared" si="86"/>
        <v>3854</v>
      </c>
      <c r="H341" s="71"/>
      <c r="I341" s="4"/>
    </row>
    <row r="342" spans="1:11" ht="15.75" x14ac:dyDescent="0.25">
      <c r="A342" s="21" t="s">
        <v>196</v>
      </c>
      <c r="B342" s="12" t="s">
        <v>200</v>
      </c>
      <c r="C342" s="19">
        <f>C453</f>
        <v>0</v>
      </c>
      <c r="D342" s="19">
        <f t="shared" ref="D342:G342" si="87">D453</f>
        <v>0</v>
      </c>
      <c r="E342" s="19">
        <f t="shared" si="87"/>
        <v>0</v>
      </c>
      <c r="F342" s="19">
        <f t="shared" si="87"/>
        <v>0</v>
      </c>
      <c r="G342" s="19">
        <f t="shared" si="87"/>
        <v>0</v>
      </c>
      <c r="H342" s="71"/>
    </row>
    <row r="343" spans="1:11" ht="15.75" x14ac:dyDescent="0.25">
      <c r="A343" s="17" t="s">
        <v>389</v>
      </c>
      <c r="B343" s="98" t="s">
        <v>510</v>
      </c>
      <c r="C343" s="19">
        <f>C384</f>
        <v>0</v>
      </c>
      <c r="D343" s="19">
        <f t="shared" ref="D343:G343" si="88">D384</f>
        <v>0</v>
      </c>
      <c r="E343" s="19">
        <f t="shared" si="88"/>
        <v>0</v>
      </c>
      <c r="F343" s="19">
        <f t="shared" si="88"/>
        <v>0</v>
      </c>
      <c r="G343" s="19">
        <f t="shared" si="88"/>
        <v>0</v>
      </c>
      <c r="H343" s="71"/>
    </row>
    <row r="344" spans="1:11" ht="15.75" x14ac:dyDescent="0.25">
      <c r="A344" s="21" t="s">
        <v>460</v>
      </c>
      <c r="B344" s="12" t="s">
        <v>459</v>
      </c>
      <c r="C344" s="19">
        <f>C386</f>
        <v>1281</v>
      </c>
      <c r="D344" s="19">
        <f t="shared" ref="D344:G344" si="89">D386</f>
        <v>0</v>
      </c>
      <c r="E344" s="19">
        <f t="shared" si="89"/>
        <v>0</v>
      </c>
      <c r="F344" s="19">
        <f t="shared" si="89"/>
        <v>0</v>
      </c>
      <c r="G344" s="19">
        <f t="shared" si="89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7665</v>
      </c>
      <c r="D345" s="18">
        <f t="shared" ref="D345:G345" si="90">+D404+D454+D483+D499+D495+D461</f>
        <v>0</v>
      </c>
      <c r="E345" s="18">
        <f t="shared" si="90"/>
        <v>0</v>
      </c>
      <c r="F345" s="18">
        <f t="shared" si="90"/>
        <v>0</v>
      </c>
      <c r="G345" s="18">
        <f t="shared" si="90"/>
        <v>7665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650</v>
      </c>
      <c r="D346" s="19">
        <f t="shared" ref="D346:G346" si="91">D466</f>
        <v>0</v>
      </c>
      <c r="E346" s="19">
        <f t="shared" si="91"/>
        <v>0</v>
      </c>
      <c r="F346" s="19">
        <f t="shared" si="91"/>
        <v>0</v>
      </c>
      <c r="G346" s="19">
        <f t="shared" si="91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8016</v>
      </c>
      <c r="D347" s="19">
        <f t="shared" ref="D347:F347" si="92">+D348+D404</f>
        <v>0</v>
      </c>
      <c r="E347" s="19">
        <f t="shared" si="92"/>
        <v>0</v>
      </c>
      <c r="F347" s="19">
        <f t="shared" si="92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2382</v>
      </c>
      <c r="D348" s="19">
        <f t="shared" ref="D348:G348" si="93">+D349+D350+D351+D352+D354+D355+D356+D359+D362+D363+D369+D370+D371+D372+D373+D374+D375+D376+D377+D378+D379+D380+D361+D360+D381+D358+D364+D365+D366+D367+D368+D353</f>
        <v>0</v>
      </c>
      <c r="E348" s="19">
        <f t="shared" si="93"/>
        <v>0</v>
      </c>
      <c r="F348" s="19">
        <f t="shared" si="93"/>
        <v>0</v>
      </c>
      <c r="G348" s="19">
        <f t="shared" si="93"/>
        <v>2382</v>
      </c>
      <c r="H348" s="71"/>
    </row>
    <row r="349" spans="1:11" ht="15.75" x14ac:dyDescent="0.25">
      <c r="A349" s="11" t="s">
        <v>218</v>
      </c>
      <c r="B349" s="35"/>
      <c r="C349" s="24">
        <v>10</v>
      </c>
      <c r="D349" s="19"/>
      <c r="E349" s="19"/>
      <c r="F349" s="19"/>
      <c r="G349" s="24">
        <f t="shared" si="73"/>
        <v>10</v>
      </c>
      <c r="H349" s="71"/>
    </row>
    <row r="350" spans="1:11" ht="15.75" x14ac:dyDescent="0.25">
      <c r="A350" s="11" t="s">
        <v>238</v>
      </c>
      <c r="B350" s="35"/>
      <c r="C350" s="24">
        <v>60</v>
      </c>
      <c r="D350" s="24"/>
      <c r="E350" s="24"/>
      <c r="F350" s="24"/>
      <c r="G350" s="24">
        <f t="shared" si="73"/>
        <v>60</v>
      </c>
      <c r="H350" s="71"/>
    </row>
    <row r="351" spans="1:11" ht="15.75" x14ac:dyDescent="0.25">
      <c r="A351" s="11" t="s">
        <v>298</v>
      </c>
      <c r="B351" s="35"/>
      <c r="C351" s="24">
        <v>320</v>
      </c>
      <c r="D351" s="24"/>
      <c r="E351" s="24"/>
      <c r="F351" s="24"/>
      <c r="G351" s="24">
        <f t="shared" si="73"/>
        <v>320</v>
      </c>
      <c r="H351" s="71"/>
    </row>
    <row r="352" spans="1:11" ht="15.75" x14ac:dyDescent="0.25">
      <c r="A352" s="11" t="s">
        <v>220</v>
      </c>
      <c r="B352" s="35"/>
      <c r="C352" s="24">
        <v>130</v>
      </c>
      <c r="D352" s="24"/>
      <c r="E352" s="24"/>
      <c r="F352" s="24"/>
      <c r="G352" s="24">
        <f t="shared" si="73"/>
        <v>130</v>
      </c>
      <c r="H352" s="71"/>
    </row>
    <row r="353" spans="1:8" ht="15.75" x14ac:dyDescent="0.25">
      <c r="A353" s="47" t="s">
        <v>606</v>
      </c>
      <c r="B353" s="68"/>
      <c r="C353" s="46">
        <v>25</v>
      </c>
      <c r="D353" s="24"/>
      <c r="E353" s="24"/>
      <c r="F353" s="24"/>
      <c r="G353" s="24">
        <f t="shared" si="73"/>
        <v>25</v>
      </c>
      <c r="H353" s="71"/>
    </row>
    <row r="354" spans="1:8" ht="15.75" x14ac:dyDescent="0.25">
      <c r="A354" s="47" t="s">
        <v>231</v>
      </c>
      <c r="B354" s="68"/>
      <c r="C354" s="46">
        <v>220</v>
      </c>
      <c r="D354" s="24"/>
      <c r="E354" s="19"/>
      <c r="F354" s="19"/>
      <c r="G354" s="24">
        <f t="shared" si="73"/>
        <v>220</v>
      </c>
      <c r="H354" s="71"/>
    </row>
    <row r="355" spans="1:8" ht="31.5" x14ac:dyDescent="0.25">
      <c r="A355" s="56" t="s">
        <v>221</v>
      </c>
      <c r="B355" s="68"/>
      <c r="C355" s="46">
        <v>150</v>
      </c>
      <c r="D355" s="46"/>
      <c r="E355" s="46"/>
      <c r="F355" s="46"/>
      <c r="G355" s="24">
        <f t="shared" si="73"/>
        <v>150</v>
      </c>
      <c r="H355" s="71"/>
    </row>
    <row r="356" spans="1:8" ht="15.75" x14ac:dyDescent="0.25">
      <c r="A356" s="47" t="s">
        <v>334</v>
      </c>
      <c r="B356" s="68"/>
      <c r="C356" s="95">
        <v>10</v>
      </c>
      <c r="D356" s="105"/>
      <c r="E356" s="105"/>
      <c r="F356" s="105"/>
      <c r="G356" s="24">
        <f t="shared" si="73"/>
        <v>10</v>
      </c>
      <c r="H356" s="71"/>
    </row>
    <row r="357" spans="1:8" ht="15.75" x14ac:dyDescent="0.25">
      <c r="A357" s="26" t="s">
        <v>335</v>
      </c>
      <c r="B357" s="42"/>
      <c r="C357" s="96"/>
      <c r="D357" s="106"/>
      <c r="E357" s="106"/>
      <c r="F357" s="106"/>
      <c r="G357" s="24">
        <f t="shared" si="73"/>
        <v>0</v>
      </c>
      <c r="H357" s="71"/>
    </row>
    <row r="358" spans="1:8" ht="15.75" x14ac:dyDescent="0.25">
      <c r="A358" s="26" t="s">
        <v>578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219</v>
      </c>
      <c r="B359" s="42"/>
      <c r="C359" s="48">
        <v>60</v>
      </c>
      <c r="D359" s="48"/>
      <c r="E359" s="48"/>
      <c r="F359" s="48"/>
      <c r="G359" s="24">
        <f t="shared" si="73"/>
        <v>60</v>
      </c>
      <c r="H359" s="71"/>
    </row>
    <row r="360" spans="1:8" ht="15.75" x14ac:dyDescent="0.25">
      <c r="A360" s="70" t="s">
        <v>576</v>
      </c>
      <c r="B360" s="42"/>
      <c r="C360" s="48">
        <v>53</v>
      </c>
      <c r="D360" s="48"/>
      <c r="E360" s="48"/>
      <c r="F360" s="48"/>
      <c r="G360" s="24">
        <f t="shared" si="73"/>
        <v>53</v>
      </c>
      <c r="H360" s="71"/>
    </row>
    <row r="361" spans="1:8" ht="15.75" x14ac:dyDescent="0.25">
      <c r="A361" s="11" t="s">
        <v>545</v>
      </c>
      <c r="B361" s="42"/>
      <c r="C361" s="48">
        <v>10</v>
      </c>
      <c r="D361" s="48"/>
      <c r="E361" s="48"/>
      <c r="F361" s="48"/>
      <c r="G361" s="24">
        <f t="shared" si="73"/>
        <v>10</v>
      </c>
      <c r="H361" s="71"/>
    </row>
    <row r="362" spans="1:8" ht="15.75" x14ac:dyDescent="0.25">
      <c r="A362" s="11" t="s">
        <v>222</v>
      </c>
      <c r="B362" s="35"/>
      <c r="C362" s="24">
        <v>40</v>
      </c>
      <c r="D362" s="19"/>
      <c r="E362" s="19"/>
      <c r="F362" s="19"/>
      <c r="G362" s="24">
        <f t="shared" si="73"/>
        <v>40</v>
      </c>
      <c r="H362" s="71"/>
    </row>
    <row r="363" spans="1:8" ht="15.75" x14ac:dyDescent="0.25">
      <c r="A363" s="11" t="s">
        <v>233</v>
      </c>
      <c r="B363" s="35"/>
      <c r="C363" s="24">
        <v>140</v>
      </c>
      <c r="D363" s="24"/>
      <c r="E363" s="24"/>
      <c r="F363" s="19"/>
      <c r="G363" s="24">
        <f t="shared" si="73"/>
        <v>140</v>
      </c>
      <c r="H363" s="71"/>
    </row>
    <row r="364" spans="1:8" ht="15.75" x14ac:dyDescent="0.25">
      <c r="A364" s="110" t="s">
        <v>579</v>
      </c>
      <c r="B364" s="35"/>
      <c r="C364" s="24">
        <v>105</v>
      </c>
      <c r="D364" s="24"/>
      <c r="E364" s="24"/>
      <c r="F364" s="24"/>
      <c r="G364" s="24">
        <f t="shared" si="73"/>
        <v>105</v>
      </c>
      <c r="H364" s="71"/>
    </row>
    <row r="365" spans="1:8" ht="15.75" x14ac:dyDescent="0.25">
      <c r="A365" s="110" t="s">
        <v>580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581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582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583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452</v>
      </c>
      <c r="B369" s="35"/>
      <c r="C369" s="24">
        <v>35</v>
      </c>
      <c r="D369" s="24"/>
      <c r="E369" s="24"/>
      <c r="F369" s="19"/>
      <c r="G369" s="24">
        <f t="shared" si="73"/>
        <v>35</v>
      </c>
      <c r="H369" s="71"/>
    </row>
    <row r="370" spans="1:11" ht="15.75" x14ac:dyDescent="0.25">
      <c r="A370" s="119" t="s">
        <v>441</v>
      </c>
      <c r="B370" s="120"/>
      <c r="C370" s="24">
        <v>120</v>
      </c>
      <c r="D370" s="24"/>
      <c r="E370" s="24"/>
      <c r="F370" s="19"/>
      <c r="G370" s="24">
        <f t="shared" si="73"/>
        <v>120</v>
      </c>
      <c r="H370" s="71"/>
    </row>
    <row r="371" spans="1:11" ht="15.75" x14ac:dyDescent="0.25">
      <c r="A371" s="115" t="s">
        <v>442</v>
      </c>
      <c r="B371" s="116"/>
      <c r="C371" s="24">
        <v>10</v>
      </c>
      <c r="D371" s="19"/>
      <c r="E371" s="19"/>
      <c r="F371" s="19"/>
      <c r="G371" s="24">
        <f t="shared" si="73"/>
        <v>10</v>
      </c>
      <c r="H371" s="71"/>
    </row>
    <row r="372" spans="1:11" ht="15.75" x14ac:dyDescent="0.25">
      <c r="A372" s="88" t="s">
        <v>443</v>
      </c>
      <c r="B372" s="13"/>
      <c r="C372" s="24">
        <v>80</v>
      </c>
      <c r="D372" s="19"/>
      <c r="E372" s="19"/>
      <c r="F372" s="19"/>
      <c r="G372" s="24">
        <f t="shared" si="73"/>
        <v>80</v>
      </c>
      <c r="H372" s="71"/>
    </row>
    <row r="373" spans="1:11" ht="15.75" x14ac:dyDescent="0.25">
      <c r="A373" s="11" t="s">
        <v>444</v>
      </c>
      <c r="B373" s="11"/>
      <c r="C373" s="24">
        <v>60</v>
      </c>
      <c r="D373" s="19"/>
      <c r="E373" s="19"/>
      <c r="F373" s="19"/>
      <c r="G373" s="24">
        <f t="shared" si="73"/>
        <v>60</v>
      </c>
      <c r="H373" s="71"/>
    </row>
    <row r="374" spans="1:11" ht="15.75" x14ac:dyDescent="0.25">
      <c r="A374" s="11" t="s">
        <v>445</v>
      </c>
      <c r="B374" s="11"/>
      <c r="C374" s="24">
        <v>157</v>
      </c>
      <c r="D374" s="24"/>
      <c r="E374" s="24"/>
      <c r="F374" s="19"/>
      <c r="G374" s="24">
        <f t="shared" si="73"/>
        <v>157</v>
      </c>
      <c r="H374" s="71"/>
    </row>
    <row r="375" spans="1:11" ht="31.5" x14ac:dyDescent="0.25">
      <c r="A375" s="14" t="s">
        <v>446</v>
      </c>
      <c r="B375" s="14"/>
      <c r="C375" s="24">
        <v>10</v>
      </c>
      <c r="D375" s="19"/>
      <c r="E375" s="19"/>
      <c r="F375" s="19"/>
      <c r="G375" s="24">
        <f t="shared" ref="G375:G448" si="94">+C375+D375+E375+F375</f>
        <v>10</v>
      </c>
      <c r="H375" s="71"/>
    </row>
    <row r="376" spans="1:11" ht="31.5" x14ac:dyDescent="0.25">
      <c r="A376" s="101" t="s">
        <v>447</v>
      </c>
      <c r="B376" s="89"/>
      <c r="C376" s="24">
        <v>20</v>
      </c>
      <c r="D376" s="19"/>
      <c r="E376" s="19"/>
      <c r="F376" s="19"/>
      <c r="G376" s="24">
        <f t="shared" si="94"/>
        <v>20</v>
      </c>
      <c r="H376" s="71"/>
    </row>
    <row r="377" spans="1:11" ht="15.75" x14ac:dyDescent="0.25">
      <c r="A377" s="90" t="s">
        <v>448</v>
      </c>
      <c r="B377" s="90"/>
      <c r="C377" s="24">
        <v>141</v>
      </c>
      <c r="D377" s="24"/>
      <c r="E377" s="19"/>
      <c r="F377" s="19"/>
      <c r="G377" s="24">
        <f t="shared" si="94"/>
        <v>141</v>
      </c>
      <c r="H377" s="71"/>
    </row>
    <row r="378" spans="1:11" ht="15.75" x14ac:dyDescent="0.25">
      <c r="A378" s="90" t="s">
        <v>449</v>
      </c>
      <c r="B378" s="90"/>
      <c r="C378" s="24">
        <v>50</v>
      </c>
      <c r="D378" s="19"/>
      <c r="E378" s="19"/>
      <c r="F378" s="19"/>
      <c r="G378" s="24">
        <f t="shared" si="94"/>
        <v>50</v>
      </c>
      <c r="H378" s="71"/>
      <c r="K378" s="4"/>
    </row>
    <row r="379" spans="1:11" ht="15.75" x14ac:dyDescent="0.25">
      <c r="A379" s="90" t="s">
        <v>450</v>
      </c>
      <c r="B379" s="90"/>
      <c r="C379" s="24">
        <v>10</v>
      </c>
      <c r="D379" s="19"/>
      <c r="E379" s="19"/>
      <c r="F379" s="19"/>
      <c r="G379" s="24">
        <f t="shared" si="94"/>
        <v>10</v>
      </c>
      <c r="H379" s="71"/>
    </row>
    <row r="380" spans="1:11" ht="15.75" x14ac:dyDescent="0.25">
      <c r="A380" s="90" t="s">
        <v>451</v>
      </c>
      <c r="B380" s="90"/>
      <c r="C380" s="24">
        <v>30</v>
      </c>
      <c r="D380" s="19"/>
      <c r="E380" s="19"/>
      <c r="F380" s="19"/>
      <c r="G380" s="24">
        <f t="shared" si="94"/>
        <v>30</v>
      </c>
      <c r="H380" s="71"/>
    </row>
    <row r="381" spans="1:11" ht="15.75" x14ac:dyDescent="0.25">
      <c r="A381" s="90" t="s">
        <v>577</v>
      </c>
      <c r="B381" s="97"/>
      <c r="C381" s="24">
        <v>50</v>
      </c>
      <c r="D381" s="19"/>
      <c r="E381" s="24"/>
      <c r="F381" s="24"/>
      <c r="G381" s="24">
        <f t="shared" si="94"/>
        <v>50</v>
      </c>
      <c r="H381" s="71"/>
    </row>
    <row r="382" spans="1:11" ht="31.5" x14ac:dyDescent="0.25">
      <c r="A382" s="109" t="s">
        <v>561</v>
      </c>
      <c r="B382" s="98" t="s">
        <v>593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94"/>
        <v>6719</v>
      </c>
      <c r="H382" s="71"/>
      <c r="J382" s="4"/>
      <c r="K382" s="4" t="s">
        <v>590</v>
      </c>
    </row>
    <row r="383" spans="1:11" ht="31.5" x14ac:dyDescent="0.25">
      <c r="A383" s="109" t="s">
        <v>562</v>
      </c>
      <c r="B383" s="98" t="s">
        <v>594</v>
      </c>
      <c r="C383" s="19">
        <v>3289</v>
      </c>
      <c r="D383" s="19">
        <v>0</v>
      </c>
      <c r="E383" s="19"/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389</v>
      </c>
      <c r="B384" s="98" t="s">
        <v>510</v>
      </c>
      <c r="C384" s="19">
        <f>C385</f>
        <v>0</v>
      </c>
      <c r="D384" s="19">
        <f t="shared" ref="D384:F384" si="95">D385</f>
        <v>0</v>
      </c>
      <c r="E384" s="19"/>
      <c r="F384" s="19">
        <f t="shared" si="95"/>
        <v>0</v>
      </c>
      <c r="G384" s="19">
        <f t="shared" si="94"/>
        <v>0</v>
      </c>
      <c r="H384" s="71"/>
    </row>
    <row r="385" spans="1:8" ht="31.5" x14ac:dyDescent="0.25">
      <c r="A385" s="14" t="s">
        <v>376</v>
      </c>
      <c r="B385" s="97"/>
      <c r="C385" s="24">
        <v>0</v>
      </c>
      <c r="D385" s="24">
        <v>0</v>
      </c>
      <c r="E385" s="24"/>
      <c r="F385" s="19"/>
      <c r="G385" s="24">
        <f t="shared" si="94"/>
        <v>0</v>
      </c>
      <c r="H385" s="71"/>
    </row>
    <row r="386" spans="1:8" ht="15.75" x14ac:dyDescent="0.25">
      <c r="A386" s="17" t="s">
        <v>389</v>
      </c>
      <c r="B386" s="81" t="s">
        <v>390</v>
      </c>
      <c r="C386" s="19">
        <f>+C387+C388+C389+C390+C391+C392+C393+C394+C395+C396+C397+C398+C399+C400+C401+C402+C403</f>
        <v>1281</v>
      </c>
      <c r="D386" s="19">
        <f t="shared" ref="D386:G386" si="96">+D387+D388+D389+D390+D391+D392+D393+D394+D395+D396+D397+D398+D399+D400+D401+D402+D403</f>
        <v>0</v>
      </c>
      <c r="E386" s="19">
        <f t="shared" si="96"/>
        <v>0</v>
      </c>
      <c r="F386" s="19">
        <f t="shared" si="96"/>
        <v>0</v>
      </c>
      <c r="G386" s="19">
        <f t="shared" si="96"/>
        <v>1281</v>
      </c>
      <c r="H386" s="71"/>
    </row>
    <row r="387" spans="1:8" ht="24" customHeight="1" x14ac:dyDescent="0.25">
      <c r="A387" s="15" t="s">
        <v>369</v>
      </c>
      <c r="B387" s="78"/>
      <c r="C387" s="24">
        <v>147</v>
      </c>
      <c r="D387" s="24"/>
      <c r="E387" s="24"/>
      <c r="F387" s="19"/>
      <c r="G387" s="24">
        <f t="shared" si="94"/>
        <v>147</v>
      </c>
      <c r="H387" s="71"/>
    </row>
    <row r="388" spans="1:8" ht="31.5" x14ac:dyDescent="0.25">
      <c r="A388" s="14" t="s">
        <v>370</v>
      </c>
      <c r="B388" s="79"/>
      <c r="C388" s="77">
        <v>5</v>
      </c>
      <c r="D388" s="19"/>
      <c r="E388" s="19"/>
      <c r="F388" s="19"/>
      <c r="G388" s="24">
        <f t="shared" si="94"/>
        <v>5</v>
      </c>
      <c r="H388" s="71"/>
    </row>
    <row r="389" spans="1:8" ht="31.5" x14ac:dyDescent="0.25">
      <c r="A389" s="14" t="s">
        <v>368</v>
      </c>
      <c r="B389" s="78"/>
      <c r="C389" s="24">
        <v>103</v>
      </c>
      <c r="D389" s="24"/>
      <c r="E389" s="24"/>
      <c r="F389" s="19"/>
      <c r="G389" s="24">
        <f t="shared" si="94"/>
        <v>103</v>
      </c>
      <c r="H389" s="71"/>
    </row>
    <row r="390" spans="1:8" ht="31.5" x14ac:dyDescent="0.25">
      <c r="A390" s="14" t="s">
        <v>522</v>
      </c>
      <c r="B390" s="79"/>
      <c r="C390" s="77">
        <v>284</v>
      </c>
      <c r="D390" s="24"/>
      <c r="E390" s="24"/>
      <c r="F390" s="19"/>
      <c r="G390" s="24">
        <f t="shared" si="94"/>
        <v>284</v>
      </c>
      <c r="H390" s="71"/>
    </row>
    <row r="391" spans="1:8" ht="15.75" x14ac:dyDescent="0.25">
      <c r="A391" s="11" t="s">
        <v>371</v>
      </c>
      <c r="B391" s="78"/>
      <c r="C391" s="24">
        <v>5</v>
      </c>
      <c r="D391" s="19"/>
      <c r="E391" s="19"/>
      <c r="F391" s="19"/>
      <c r="G391" s="24">
        <f t="shared" si="94"/>
        <v>5</v>
      </c>
      <c r="H391" s="71"/>
    </row>
    <row r="392" spans="1:8" ht="31.5" x14ac:dyDescent="0.25">
      <c r="A392" s="15" t="s">
        <v>372</v>
      </c>
      <c r="B392" s="78"/>
      <c r="C392" s="24">
        <v>5</v>
      </c>
      <c r="D392" s="19"/>
      <c r="E392" s="19"/>
      <c r="F392" s="19"/>
      <c r="G392" s="24">
        <f t="shared" si="94"/>
        <v>5</v>
      </c>
      <c r="H392" s="71"/>
    </row>
    <row r="393" spans="1:8" ht="31.5" x14ac:dyDescent="0.25">
      <c r="A393" s="14" t="s">
        <v>373</v>
      </c>
      <c r="B393" s="79"/>
      <c r="C393" s="77">
        <v>13</v>
      </c>
      <c r="D393" s="24"/>
      <c r="E393" s="24"/>
      <c r="F393" s="19"/>
      <c r="G393" s="24">
        <f t="shared" si="94"/>
        <v>13</v>
      </c>
      <c r="H393" s="71"/>
    </row>
    <row r="394" spans="1:8" ht="31.5" x14ac:dyDescent="0.25">
      <c r="A394" s="14" t="s">
        <v>374</v>
      </c>
      <c r="B394" s="37"/>
      <c r="C394" s="77">
        <v>30</v>
      </c>
      <c r="D394" s="19"/>
      <c r="E394" s="24"/>
      <c r="F394" s="19"/>
      <c r="G394" s="24">
        <f t="shared" si="94"/>
        <v>30</v>
      </c>
      <c r="H394" s="71"/>
    </row>
    <row r="395" spans="1:8" ht="15.75" x14ac:dyDescent="0.25">
      <c r="A395" s="70" t="s">
        <v>375</v>
      </c>
      <c r="B395" s="35"/>
      <c r="C395" s="77">
        <v>5</v>
      </c>
      <c r="D395" s="19"/>
      <c r="E395" s="24"/>
      <c r="F395" s="19"/>
      <c r="G395" s="24">
        <f t="shared" si="94"/>
        <v>5</v>
      </c>
      <c r="H395" s="71"/>
    </row>
    <row r="396" spans="1:8" ht="31.5" x14ac:dyDescent="0.25">
      <c r="A396" s="14" t="s">
        <v>376</v>
      </c>
      <c r="B396" s="37"/>
      <c r="C396" s="77">
        <v>0</v>
      </c>
      <c r="D396" s="24"/>
      <c r="E396" s="24"/>
      <c r="F396" s="19"/>
      <c r="G396" s="24">
        <f t="shared" si="94"/>
        <v>0</v>
      </c>
      <c r="H396" s="71"/>
    </row>
    <row r="397" spans="1:8" ht="31.5" x14ac:dyDescent="0.25">
      <c r="A397" s="15" t="s">
        <v>377</v>
      </c>
      <c r="B397" s="78"/>
      <c r="C397" s="77">
        <v>0</v>
      </c>
      <c r="D397" s="24"/>
      <c r="E397" s="24"/>
      <c r="F397" s="19"/>
      <c r="G397" s="24">
        <f t="shared" si="94"/>
        <v>0</v>
      </c>
      <c r="H397" s="71"/>
    </row>
    <row r="398" spans="1:8" ht="31.5" x14ac:dyDescent="0.25">
      <c r="A398" s="15" t="s">
        <v>378</v>
      </c>
      <c r="B398" s="78"/>
      <c r="C398" s="77">
        <v>175</v>
      </c>
      <c r="D398" s="24"/>
      <c r="E398" s="24"/>
      <c r="F398" s="19"/>
      <c r="G398" s="24">
        <f t="shared" si="94"/>
        <v>175</v>
      </c>
      <c r="H398" s="71"/>
    </row>
    <row r="399" spans="1:8" ht="31.5" x14ac:dyDescent="0.25">
      <c r="A399" s="15" t="s">
        <v>380</v>
      </c>
      <c r="B399" s="78"/>
      <c r="C399" s="77">
        <v>142</v>
      </c>
      <c r="D399" s="24"/>
      <c r="E399" s="24"/>
      <c r="F399" s="19"/>
      <c r="G399" s="24">
        <f t="shared" si="94"/>
        <v>142</v>
      </c>
      <c r="H399" s="71"/>
    </row>
    <row r="400" spans="1:8" ht="31.5" x14ac:dyDescent="0.25">
      <c r="A400" s="15" t="s">
        <v>381</v>
      </c>
      <c r="B400" s="78"/>
      <c r="C400" s="77">
        <v>5</v>
      </c>
      <c r="D400" s="19"/>
      <c r="E400" s="19"/>
      <c r="F400" s="19"/>
      <c r="G400" s="24">
        <f t="shared" si="94"/>
        <v>5</v>
      </c>
      <c r="H400" s="71"/>
    </row>
    <row r="401" spans="1:8" ht="31.5" x14ac:dyDescent="0.25">
      <c r="A401" s="80" t="s">
        <v>382</v>
      </c>
      <c r="B401" s="78"/>
      <c r="C401" s="77">
        <v>190</v>
      </c>
      <c r="D401" s="24"/>
      <c r="E401" s="24"/>
      <c r="F401" s="19"/>
      <c r="G401" s="24">
        <f t="shared" si="94"/>
        <v>190</v>
      </c>
      <c r="H401" s="71"/>
    </row>
    <row r="402" spans="1:8" ht="31.5" x14ac:dyDescent="0.25">
      <c r="A402" s="15" t="s">
        <v>387</v>
      </c>
      <c r="B402" s="78"/>
      <c r="C402" s="77">
        <v>172</v>
      </c>
      <c r="D402" s="19"/>
      <c r="E402" s="19">
        <v>0</v>
      </c>
      <c r="F402" s="19"/>
      <c r="G402" s="24">
        <f t="shared" si="94"/>
        <v>172</v>
      </c>
      <c r="H402" s="71"/>
    </row>
    <row r="403" spans="1:8" ht="31.5" x14ac:dyDescent="0.25">
      <c r="A403" s="15" t="s">
        <v>388</v>
      </c>
      <c r="B403" s="78"/>
      <c r="C403" s="77">
        <v>0</v>
      </c>
      <c r="D403" s="24"/>
      <c r="E403" s="24"/>
      <c r="F403" s="19"/>
      <c r="G403" s="24">
        <f t="shared" si="94"/>
        <v>0</v>
      </c>
      <c r="H403" s="71"/>
    </row>
    <row r="404" spans="1:8" ht="15.75" x14ac:dyDescent="0.25">
      <c r="A404" s="17" t="s">
        <v>203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5634</v>
      </c>
      <c r="D404" s="19">
        <f t="shared" ref="D404:G404" si="97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7"/>
        <v>0</v>
      </c>
      <c r="F404" s="19">
        <f t="shared" si="97"/>
        <v>0</v>
      </c>
      <c r="G404" s="19">
        <f t="shared" si="97"/>
        <v>5634</v>
      </c>
      <c r="H404" s="71"/>
    </row>
    <row r="405" spans="1:8" ht="15.75" x14ac:dyDescent="0.25">
      <c r="A405" s="11" t="s">
        <v>573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574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572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575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585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586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388</v>
      </c>
      <c r="B411" s="12"/>
      <c r="C411" s="24">
        <v>56</v>
      </c>
      <c r="D411" s="24"/>
      <c r="E411" s="24"/>
      <c r="F411" s="24"/>
      <c r="G411" s="24">
        <f t="shared" si="94"/>
        <v>56</v>
      </c>
      <c r="H411" s="71"/>
    </row>
    <row r="412" spans="1:8" ht="31.5" x14ac:dyDescent="0.25">
      <c r="A412" s="15" t="s">
        <v>382</v>
      </c>
      <c r="B412" s="12"/>
      <c r="C412" s="24">
        <v>10</v>
      </c>
      <c r="D412" s="24"/>
      <c r="E412" s="24"/>
      <c r="F412" s="24"/>
      <c r="G412" s="24">
        <f t="shared" si="94"/>
        <v>10</v>
      </c>
      <c r="H412" s="71"/>
    </row>
    <row r="413" spans="1:8" ht="31.5" x14ac:dyDescent="0.25">
      <c r="A413" s="83" t="s">
        <v>402</v>
      </c>
      <c r="B413" s="12"/>
      <c r="C413" s="24">
        <v>120</v>
      </c>
      <c r="D413" s="19"/>
      <c r="E413" s="19"/>
      <c r="F413" s="19"/>
      <c r="G413" s="24">
        <f t="shared" si="94"/>
        <v>120</v>
      </c>
      <c r="H413" s="71"/>
    </row>
    <row r="414" spans="1:8" ht="31.5" x14ac:dyDescent="0.25">
      <c r="A414" s="83" t="s">
        <v>403</v>
      </c>
      <c r="B414" s="12"/>
      <c r="C414" s="24">
        <v>120</v>
      </c>
      <c r="D414" s="19"/>
      <c r="E414" s="19"/>
      <c r="F414" s="19"/>
      <c r="G414" s="24">
        <f t="shared" si="94"/>
        <v>120</v>
      </c>
      <c r="H414" s="71"/>
    </row>
    <row r="415" spans="1:8" ht="31.5" x14ac:dyDescent="0.25">
      <c r="A415" s="84" t="s">
        <v>589</v>
      </c>
      <c r="B415" s="12"/>
      <c r="C415" s="24">
        <v>330</v>
      </c>
      <c r="D415" s="19"/>
      <c r="E415" s="24"/>
      <c r="F415" s="19"/>
      <c r="G415" s="24">
        <f t="shared" si="94"/>
        <v>330</v>
      </c>
      <c r="H415" s="71"/>
    </row>
    <row r="416" spans="1:8" ht="15.75" x14ac:dyDescent="0.25">
      <c r="A416" s="85" t="s">
        <v>406</v>
      </c>
      <c r="B416" s="81"/>
      <c r="C416" s="24">
        <v>98</v>
      </c>
      <c r="D416" s="19"/>
      <c r="E416" s="19"/>
      <c r="F416" s="19"/>
      <c r="G416" s="24">
        <f t="shared" si="94"/>
        <v>98</v>
      </c>
      <c r="H416" s="71"/>
    </row>
    <row r="417" spans="1:8" ht="15.75" x14ac:dyDescent="0.25">
      <c r="A417" s="85" t="s">
        <v>407</v>
      </c>
      <c r="B417" s="81"/>
      <c r="C417" s="24">
        <v>100</v>
      </c>
      <c r="D417" s="19"/>
      <c r="E417" s="19"/>
      <c r="F417" s="19"/>
      <c r="G417" s="24">
        <f t="shared" si="94"/>
        <v>100</v>
      </c>
      <c r="H417" s="71"/>
    </row>
    <row r="418" spans="1:8" ht="15.75" x14ac:dyDescent="0.25">
      <c r="A418" s="85" t="s">
        <v>408</v>
      </c>
      <c r="B418" s="81"/>
      <c r="C418" s="24">
        <v>120</v>
      </c>
      <c r="D418" s="19"/>
      <c r="E418" s="19"/>
      <c r="F418" s="19"/>
      <c r="G418" s="24">
        <f t="shared" si="94"/>
        <v>120</v>
      </c>
      <c r="H418" s="71"/>
    </row>
    <row r="419" spans="1:8" ht="15.75" x14ac:dyDescent="0.25">
      <c r="A419" s="85" t="s">
        <v>409</v>
      </c>
      <c r="B419" s="81"/>
      <c r="C419" s="24">
        <v>95</v>
      </c>
      <c r="D419" s="19"/>
      <c r="E419" s="19"/>
      <c r="F419" s="19"/>
      <c r="G419" s="24">
        <f t="shared" si="94"/>
        <v>95</v>
      </c>
      <c r="H419" s="71"/>
    </row>
    <row r="420" spans="1:8" ht="31.5" x14ac:dyDescent="0.25">
      <c r="A420" s="85" t="s">
        <v>410</v>
      </c>
      <c r="B420" s="81"/>
      <c r="C420" s="24">
        <v>14</v>
      </c>
      <c r="D420" s="19"/>
      <c r="E420" s="19"/>
      <c r="F420" s="19"/>
      <c r="G420" s="24">
        <f t="shared" si="94"/>
        <v>14</v>
      </c>
      <c r="H420" s="71"/>
    </row>
    <row r="421" spans="1:8" ht="15.75" x14ac:dyDescent="0.25">
      <c r="A421" s="85" t="s">
        <v>411</v>
      </c>
      <c r="B421" s="81"/>
      <c r="C421" s="24">
        <v>62</v>
      </c>
      <c r="D421" s="24"/>
      <c r="E421" s="24"/>
      <c r="F421" s="19"/>
      <c r="G421" s="24">
        <f t="shared" si="94"/>
        <v>62</v>
      </c>
      <c r="H421" s="71"/>
    </row>
    <row r="422" spans="1:8" ht="31.5" x14ac:dyDescent="0.25">
      <c r="A422" s="15" t="s">
        <v>412</v>
      </c>
      <c r="B422" s="81"/>
      <c r="C422" s="24">
        <v>33</v>
      </c>
      <c r="D422" s="19"/>
      <c r="E422" s="19"/>
      <c r="F422" s="19"/>
      <c r="G422" s="24">
        <f t="shared" si="94"/>
        <v>33</v>
      </c>
      <c r="H422" s="71"/>
    </row>
    <row r="423" spans="1:8" ht="15.75" x14ac:dyDescent="0.25">
      <c r="A423" s="15" t="s">
        <v>413</v>
      </c>
      <c r="B423" s="81"/>
      <c r="C423" s="24">
        <v>25</v>
      </c>
      <c r="D423" s="19"/>
      <c r="E423" s="19"/>
      <c r="F423" s="19"/>
      <c r="G423" s="24">
        <f t="shared" si="94"/>
        <v>25</v>
      </c>
      <c r="H423" s="71"/>
    </row>
    <row r="424" spans="1:8" ht="15.75" x14ac:dyDescent="0.25">
      <c r="A424" s="15" t="s">
        <v>414</v>
      </c>
      <c r="B424" s="81"/>
      <c r="C424" s="24">
        <v>26</v>
      </c>
      <c r="D424" s="19"/>
      <c r="E424" s="19"/>
      <c r="F424" s="19"/>
      <c r="G424" s="24">
        <f t="shared" si="94"/>
        <v>26</v>
      </c>
      <c r="H424" s="71"/>
    </row>
    <row r="425" spans="1:8" ht="15.75" x14ac:dyDescent="0.25">
      <c r="A425" s="15" t="s">
        <v>415</v>
      </c>
      <c r="B425" s="81"/>
      <c r="C425" s="24">
        <v>20</v>
      </c>
      <c r="D425" s="19"/>
      <c r="E425" s="19"/>
      <c r="F425" s="19"/>
      <c r="G425" s="24">
        <f t="shared" si="94"/>
        <v>20</v>
      </c>
      <c r="H425" s="71"/>
    </row>
    <row r="426" spans="1:8" ht="15.75" x14ac:dyDescent="0.25">
      <c r="A426" s="15" t="s">
        <v>416</v>
      </c>
      <c r="B426" s="81"/>
      <c r="C426" s="24">
        <v>84</v>
      </c>
      <c r="D426" s="24"/>
      <c r="E426" s="24"/>
      <c r="F426" s="19"/>
      <c r="G426" s="24">
        <f t="shared" si="94"/>
        <v>84</v>
      </c>
      <c r="H426" s="71"/>
    </row>
    <row r="427" spans="1:8" ht="15.75" x14ac:dyDescent="0.25">
      <c r="A427" s="15" t="s">
        <v>417</v>
      </c>
      <c r="B427" s="81"/>
      <c r="C427" s="24">
        <v>61</v>
      </c>
      <c r="D427" s="24"/>
      <c r="E427" s="24"/>
      <c r="F427" s="19"/>
      <c r="G427" s="24">
        <f t="shared" si="94"/>
        <v>61</v>
      </c>
      <c r="H427" s="71"/>
    </row>
    <row r="428" spans="1:8" ht="15.75" x14ac:dyDescent="0.25">
      <c r="A428" s="15" t="s">
        <v>418</v>
      </c>
      <c r="B428" s="81"/>
      <c r="C428" s="24">
        <v>27</v>
      </c>
      <c r="D428" s="19"/>
      <c r="E428" s="19"/>
      <c r="F428" s="19"/>
      <c r="G428" s="24">
        <f t="shared" si="94"/>
        <v>27</v>
      </c>
      <c r="H428" s="71"/>
    </row>
    <row r="429" spans="1:8" ht="15.75" x14ac:dyDescent="0.25">
      <c r="A429" s="15" t="s">
        <v>419</v>
      </c>
      <c r="B429" s="81"/>
      <c r="C429" s="24">
        <v>153</v>
      </c>
      <c r="D429" s="19"/>
      <c r="E429" s="19"/>
      <c r="F429" s="19"/>
      <c r="G429" s="24">
        <f t="shared" si="94"/>
        <v>153</v>
      </c>
      <c r="H429" s="71"/>
    </row>
    <row r="430" spans="1:8" ht="15.75" x14ac:dyDescent="0.25">
      <c r="A430" s="15" t="s">
        <v>420</v>
      </c>
      <c r="B430" s="81"/>
      <c r="C430" s="24">
        <v>137</v>
      </c>
      <c r="D430" s="24"/>
      <c r="E430" s="24"/>
      <c r="F430" s="19"/>
      <c r="G430" s="24">
        <f t="shared" si="94"/>
        <v>137</v>
      </c>
      <c r="H430" s="71"/>
    </row>
    <row r="431" spans="1:8" ht="15.75" x14ac:dyDescent="0.25">
      <c r="A431" s="15" t="s">
        <v>421</v>
      </c>
      <c r="B431" s="81"/>
      <c r="C431" s="24">
        <v>125</v>
      </c>
      <c r="D431" s="19"/>
      <c r="E431" s="19"/>
      <c r="F431" s="19"/>
      <c r="G431" s="24">
        <f t="shared" si="94"/>
        <v>125</v>
      </c>
      <c r="H431" s="71"/>
    </row>
    <row r="432" spans="1:8" ht="15.75" x14ac:dyDescent="0.25">
      <c r="A432" s="15" t="s">
        <v>422</v>
      </c>
      <c r="B432" s="81"/>
      <c r="C432" s="24">
        <v>230</v>
      </c>
      <c r="D432" s="19"/>
      <c r="E432" s="19"/>
      <c r="F432" s="19"/>
      <c r="G432" s="24">
        <f t="shared" si="94"/>
        <v>230</v>
      </c>
      <c r="H432" s="71"/>
    </row>
    <row r="433" spans="1:8" ht="15.75" x14ac:dyDescent="0.25">
      <c r="A433" s="66" t="s">
        <v>385</v>
      </c>
      <c r="B433" s="12"/>
      <c r="C433" s="24">
        <v>72</v>
      </c>
      <c r="D433" s="24"/>
      <c r="E433" s="24"/>
      <c r="F433" s="19"/>
      <c r="G433" s="24">
        <f t="shared" si="94"/>
        <v>72</v>
      </c>
      <c r="H433" s="71"/>
    </row>
    <row r="434" spans="1:8" ht="15.75" x14ac:dyDescent="0.25">
      <c r="A434" s="15" t="s">
        <v>383</v>
      </c>
      <c r="B434" s="12"/>
      <c r="C434" s="24">
        <v>155</v>
      </c>
      <c r="D434" s="19"/>
      <c r="E434" s="24"/>
      <c r="F434" s="19"/>
      <c r="G434" s="24">
        <f t="shared" si="94"/>
        <v>155</v>
      </c>
      <c r="H434" s="71"/>
    </row>
    <row r="435" spans="1:8" ht="15.75" x14ac:dyDescent="0.25">
      <c r="A435" s="80" t="s">
        <v>384</v>
      </c>
      <c r="B435" s="12"/>
      <c r="C435" s="24">
        <v>155</v>
      </c>
      <c r="D435" s="19"/>
      <c r="E435" s="24"/>
      <c r="F435" s="19"/>
      <c r="G435" s="24">
        <f t="shared" si="94"/>
        <v>155</v>
      </c>
      <c r="H435" s="71"/>
    </row>
    <row r="436" spans="1:8" ht="15.75" x14ac:dyDescent="0.25">
      <c r="A436" s="15" t="s">
        <v>379</v>
      </c>
      <c r="B436" s="12"/>
      <c r="C436" s="24">
        <v>80</v>
      </c>
      <c r="D436" s="24"/>
      <c r="E436" s="24"/>
      <c r="F436" s="19"/>
      <c r="G436" s="24">
        <f t="shared" si="94"/>
        <v>80</v>
      </c>
      <c r="H436" s="71"/>
    </row>
    <row r="437" spans="1:8" ht="47.25" x14ac:dyDescent="0.25">
      <c r="A437" s="15" t="s">
        <v>391</v>
      </c>
      <c r="B437" s="81"/>
      <c r="C437" s="24">
        <v>280</v>
      </c>
      <c r="D437" s="24"/>
      <c r="E437" s="24"/>
      <c r="F437" s="24"/>
      <c r="G437" s="24">
        <f t="shared" si="94"/>
        <v>280</v>
      </c>
      <c r="H437" s="71"/>
    </row>
    <row r="438" spans="1:8" ht="31.5" x14ac:dyDescent="0.25">
      <c r="A438" s="15" t="s">
        <v>392</v>
      </c>
      <c r="B438" s="81"/>
      <c r="C438" s="24">
        <v>350</v>
      </c>
      <c r="D438" s="24"/>
      <c r="E438" s="24"/>
      <c r="F438" s="24"/>
      <c r="G438" s="24">
        <f t="shared" si="94"/>
        <v>350</v>
      </c>
      <c r="H438" s="71"/>
    </row>
    <row r="439" spans="1:8" ht="47.25" x14ac:dyDescent="0.25">
      <c r="A439" s="15" t="s">
        <v>393</v>
      </c>
      <c r="B439" s="81"/>
      <c r="C439" s="24">
        <v>155</v>
      </c>
      <c r="D439" s="24"/>
      <c r="E439" s="24"/>
      <c r="F439" s="19"/>
      <c r="G439" s="24">
        <f t="shared" si="94"/>
        <v>155</v>
      </c>
      <c r="H439" s="71"/>
    </row>
    <row r="440" spans="1:8" ht="15.75" x14ac:dyDescent="0.25">
      <c r="A440" s="11" t="s">
        <v>311</v>
      </c>
      <c r="B440" s="12"/>
      <c r="C440" s="24">
        <v>1050</v>
      </c>
      <c r="D440" s="19"/>
      <c r="E440" s="19"/>
      <c r="F440" s="19"/>
      <c r="G440" s="24">
        <f t="shared" si="94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361</v>
      </c>
      <c r="B442" s="12"/>
      <c r="C442" s="24">
        <v>50</v>
      </c>
      <c r="D442" s="19"/>
      <c r="E442" s="19"/>
      <c r="F442" s="19"/>
      <c r="G442" s="24">
        <f t="shared" si="94"/>
        <v>50</v>
      </c>
      <c r="H442" s="71"/>
    </row>
    <row r="443" spans="1:8" ht="15.75" x14ac:dyDescent="0.25">
      <c r="A443" s="60" t="s">
        <v>362</v>
      </c>
      <c r="B443" s="61"/>
      <c r="C443" s="24">
        <v>15</v>
      </c>
      <c r="D443" s="19"/>
      <c r="E443" s="19"/>
      <c r="F443" s="19"/>
      <c r="G443" s="24">
        <f t="shared" si="94"/>
        <v>15</v>
      </c>
      <c r="H443" s="71"/>
    </row>
    <row r="444" spans="1:8" ht="15.75" x14ac:dyDescent="0.25">
      <c r="A444" s="13" t="s">
        <v>363</v>
      </c>
      <c r="B444" s="61"/>
      <c r="C444" s="59">
        <v>5</v>
      </c>
      <c r="D444" s="19"/>
      <c r="E444" s="19"/>
      <c r="F444" s="19"/>
      <c r="G444" s="24">
        <f t="shared" si="94"/>
        <v>5</v>
      </c>
      <c r="H444" s="71"/>
    </row>
    <row r="445" spans="1:8" ht="15.75" x14ac:dyDescent="0.25">
      <c r="A445" s="13" t="s">
        <v>365</v>
      </c>
      <c r="B445" s="61"/>
      <c r="C445" s="59">
        <v>5</v>
      </c>
      <c r="D445" s="19"/>
      <c r="E445" s="19"/>
      <c r="F445" s="19"/>
      <c r="G445" s="24">
        <f t="shared" si="94"/>
        <v>5</v>
      </c>
      <c r="H445" s="71"/>
    </row>
    <row r="446" spans="1:8" ht="15.75" x14ac:dyDescent="0.25">
      <c r="A446" s="13" t="s">
        <v>364</v>
      </c>
      <c r="B446" s="61"/>
      <c r="C446" s="59">
        <v>5</v>
      </c>
      <c r="D446" s="19"/>
      <c r="E446" s="19"/>
      <c r="F446" s="19"/>
      <c r="G446" s="24">
        <f t="shared" si="94"/>
        <v>5</v>
      </c>
      <c r="H446" s="71"/>
    </row>
    <row r="447" spans="1:8" ht="17.25" customHeight="1" x14ac:dyDescent="0.25">
      <c r="A447" s="13" t="s">
        <v>346</v>
      </c>
      <c r="B447" s="61"/>
      <c r="C447" s="59">
        <v>20</v>
      </c>
      <c r="D447" s="19"/>
      <c r="E447" s="19"/>
      <c r="F447" s="19"/>
      <c r="G447" s="24">
        <f t="shared" si="94"/>
        <v>20</v>
      </c>
      <c r="H447" s="71"/>
    </row>
    <row r="448" spans="1:8" ht="17.25" customHeight="1" x14ac:dyDescent="0.25">
      <c r="A448" s="13" t="s">
        <v>347</v>
      </c>
      <c r="B448" s="12"/>
      <c r="C448" s="59">
        <v>50</v>
      </c>
      <c r="D448" s="19"/>
      <c r="E448" s="19"/>
      <c r="F448" s="19"/>
      <c r="G448" s="24">
        <f t="shared" si="94"/>
        <v>50</v>
      </c>
      <c r="H448" s="71"/>
    </row>
    <row r="449" spans="1:10" ht="17.25" customHeight="1" x14ac:dyDescent="0.25">
      <c r="A449" s="14" t="s">
        <v>468</v>
      </c>
      <c r="B449" s="12"/>
      <c r="C449" s="59">
        <v>10</v>
      </c>
      <c r="D449" s="19"/>
      <c r="E449" s="19"/>
      <c r="F449" s="19"/>
      <c r="G449" s="24">
        <f t="shared" ref="G449:G508" si="98">+C449+D449+E449+F449</f>
        <v>10</v>
      </c>
      <c r="H449" s="71"/>
    </row>
    <row r="450" spans="1:10" ht="15.75" x14ac:dyDescent="0.25">
      <c r="A450" s="50" t="s">
        <v>182</v>
      </c>
      <c r="B450" s="12" t="s">
        <v>112</v>
      </c>
      <c r="C450" s="19">
        <f>+C451+C452+C453+C454</f>
        <v>0</v>
      </c>
      <c r="D450" s="19">
        <f t="shared" ref="D450:G450" si="99">+D451+D452+D453+D454</f>
        <v>0</v>
      </c>
      <c r="E450" s="19">
        <f t="shared" si="99"/>
        <v>0</v>
      </c>
      <c r="F450" s="19">
        <f t="shared" si="99"/>
        <v>0</v>
      </c>
      <c r="G450" s="19">
        <f t="shared" si="99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8"/>
        <v>0</v>
      </c>
      <c r="H451" s="71"/>
    </row>
    <row r="452" spans="1:10" ht="15.75" x14ac:dyDescent="0.25">
      <c r="A452" s="11" t="s">
        <v>163</v>
      </c>
      <c r="B452" s="37"/>
      <c r="C452" s="24">
        <v>0</v>
      </c>
      <c r="D452" s="24"/>
      <c r="E452" s="24"/>
      <c r="F452" s="24"/>
      <c r="G452" s="24">
        <f t="shared" si="98"/>
        <v>0</v>
      </c>
      <c r="H452" s="71"/>
    </row>
    <row r="453" spans="1:10" ht="15.75" x14ac:dyDescent="0.25">
      <c r="A453" s="26" t="s">
        <v>196</v>
      </c>
      <c r="B453" s="37"/>
      <c r="C453" s="24">
        <v>0</v>
      </c>
      <c r="D453" s="24"/>
      <c r="E453" s="24"/>
      <c r="F453" s="24"/>
      <c r="G453" s="24">
        <f t="shared" si="98"/>
        <v>0</v>
      </c>
      <c r="H453" s="71"/>
    </row>
    <row r="454" spans="1:10" ht="15.75" x14ac:dyDescent="0.25">
      <c r="A454" s="11" t="s">
        <v>183</v>
      </c>
      <c r="B454" s="37"/>
      <c r="C454" s="24">
        <v>0</v>
      </c>
      <c r="D454" s="24"/>
      <c r="E454" s="24"/>
      <c r="F454" s="24">
        <v>0</v>
      </c>
      <c r="G454" s="24">
        <f t="shared" si="98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100">+D456+D461</f>
        <v>0</v>
      </c>
      <c r="E455" s="18"/>
      <c r="F455" s="18">
        <f t="shared" si="100"/>
        <v>0</v>
      </c>
      <c r="G455" s="19">
        <f t="shared" si="98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101">D457+D459+D460+D458</f>
        <v>0</v>
      </c>
      <c r="E456" s="18"/>
      <c r="F456" s="18">
        <f t="shared" si="101"/>
        <v>0</v>
      </c>
      <c r="G456" s="19">
        <f t="shared" si="98"/>
        <v>442</v>
      </c>
      <c r="H456" s="71"/>
    </row>
    <row r="457" spans="1:10" ht="15.75" x14ac:dyDescent="0.25">
      <c r="A457" s="11" t="s">
        <v>232</v>
      </c>
      <c r="B457" s="12"/>
      <c r="C457" s="59">
        <v>172</v>
      </c>
      <c r="D457" s="24"/>
      <c r="E457" s="24"/>
      <c r="F457" s="24"/>
      <c r="G457" s="24">
        <f t="shared" si="98"/>
        <v>172</v>
      </c>
      <c r="H457" s="71"/>
    </row>
    <row r="458" spans="1:10" ht="15.75" x14ac:dyDescent="0.25">
      <c r="A458" s="11" t="s">
        <v>537</v>
      </c>
      <c r="B458" s="12"/>
      <c r="C458" s="59">
        <v>260</v>
      </c>
      <c r="D458" s="24"/>
      <c r="E458" s="24"/>
      <c r="F458" s="24">
        <v>0</v>
      </c>
      <c r="G458" s="24">
        <f t="shared" si="98"/>
        <v>260</v>
      </c>
      <c r="H458" s="71"/>
    </row>
    <row r="459" spans="1:10" ht="15.75" x14ac:dyDescent="0.25">
      <c r="A459" s="91" t="s">
        <v>454</v>
      </c>
      <c r="B459" s="12"/>
      <c r="C459" s="59">
        <v>5</v>
      </c>
      <c r="D459" s="19"/>
      <c r="E459" s="19"/>
      <c r="F459" s="19"/>
      <c r="G459" s="24">
        <f t="shared" si="98"/>
        <v>5</v>
      </c>
      <c r="H459" s="71"/>
    </row>
    <row r="460" spans="1:10" ht="15.75" x14ac:dyDescent="0.25">
      <c r="A460" s="13" t="s">
        <v>455</v>
      </c>
      <c r="B460" s="12"/>
      <c r="C460" s="59">
        <v>5</v>
      </c>
      <c r="D460" s="19"/>
      <c r="E460" s="19"/>
      <c r="F460" s="19"/>
      <c r="G460" s="24">
        <f t="shared" si="98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8"/>
        <v>20</v>
      </c>
      <c r="H461" s="71"/>
    </row>
    <row r="462" spans="1:10" ht="15.75" x14ac:dyDescent="0.25">
      <c r="A462" s="91" t="s">
        <v>456</v>
      </c>
      <c r="B462" s="12"/>
      <c r="C462" s="59">
        <v>10</v>
      </c>
      <c r="D462" s="19"/>
      <c r="E462" s="19"/>
      <c r="F462" s="19"/>
      <c r="G462" s="24">
        <f t="shared" si="98"/>
        <v>10</v>
      </c>
      <c r="H462" s="71"/>
    </row>
    <row r="463" spans="1:10" ht="15.75" x14ac:dyDescent="0.25">
      <c r="A463" s="91" t="s">
        <v>457</v>
      </c>
      <c r="B463" s="12"/>
      <c r="C463" s="59">
        <v>5</v>
      </c>
      <c r="D463" s="19"/>
      <c r="E463" s="19"/>
      <c r="F463" s="19"/>
      <c r="G463" s="24">
        <f t="shared" si="98"/>
        <v>5</v>
      </c>
      <c r="H463" s="71"/>
    </row>
    <row r="464" spans="1:10" ht="15.75" x14ac:dyDescent="0.25">
      <c r="A464" s="91" t="s">
        <v>458</v>
      </c>
      <c r="B464" s="12"/>
      <c r="C464" s="59">
        <v>5</v>
      </c>
      <c r="D464" s="19"/>
      <c r="E464" s="19"/>
      <c r="F464" s="19"/>
      <c r="G464" s="24">
        <f t="shared" si="98"/>
        <v>5</v>
      </c>
      <c r="H464" s="71"/>
    </row>
    <row r="465" spans="1:8" ht="63" x14ac:dyDescent="0.25">
      <c r="A465" s="112" t="s">
        <v>604</v>
      </c>
      <c r="B465" s="98" t="s">
        <v>605</v>
      </c>
      <c r="C465" s="18">
        <v>80</v>
      </c>
      <c r="D465" s="19"/>
      <c r="E465" s="19"/>
      <c r="F465" s="19"/>
      <c r="G465" s="19">
        <f t="shared" si="98"/>
        <v>80</v>
      </c>
      <c r="H465" s="71"/>
    </row>
    <row r="466" spans="1:8" ht="15.75" x14ac:dyDescent="0.25">
      <c r="A466" s="17" t="s">
        <v>237</v>
      </c>
      <c r="B466" s="12" t="s">
        <v>146</v>
      </c>
      <c r="C466" s="18">
        <v>650</v>
      </c>
      <c r="D466" s="19"/>
      <c r="E466" s="19"/>
      <c r="F466" s="19"/>
      <c r="G466" s="19">
        <f t="shared" si="98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5876</v>
      </c>
      <c r="D467" s="18">
        <f>+D468+D483</f>
        <v>0</v>
      </c>
      <c r="E467" s="18">
        <f>+E468+E483</f>
        <v>0</v>
      </c>
      <c r="F467" s="18">
        <f>+F468+F483</f>
        <v>0</v>
      </c>
      <c r="G467" s="18">
        <f>+G468+G483</f>
        <v>5876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4318</v>
      </c>
      <c r="D468" s="18">
        <f t="shared" ref="D468:G468" si="102">+D469+D470+D473+D474+D475+D477+D479+D480+D481+D482+D472+D478+D476+D471</f>
        <v>0</v>
      </c>
      <c r="E468" s="18">
        <f t="shared" si="102"/>
        <v>0</v>
      </c>
      <c r="F468" s="18">
        <f t="shared" si="102"/>
        <v>0</v>
      </c>
      <c r="G468" s="18">
        <f t="shared" si="102"/>
        <v>4318</v>
      </c>
      <c r="H468" s="71"/>
    </row>
    <row r="469" spans="1:8" ht="15.75" x14ac:dyDescent="0.25">
      <c r="A469" s="11" t="s">
        <v>214</v>
      </c>
      <c r="B469" s="12"/>
      <c r="C469" s="59">
        <v>65</v>
      </c>
      <c r="D469" s="24"/>
      <c r="E469" s="24"/>
      <c r="F469" s="19"/>
      <c r="G469" s="24">
        <f t="shared" si="98"/>
        <v>65</v>
      </c>
      <c r="H469" s="71"/>
    </row>
    <row r="470" spans="1:8" ht="15.75" x14ac:dyDescent="0.25">
      <c r="A470" s="13" t="s">
        <v>235</v>
      </c>
      <c r="B470" s="37"/>
      <c r="C470" s="24">
        <v>3400</v>
      </c>
      <c r="D470" s="24"/>
      <c r="E470" s="24"/>
      <c r="F470" s="24"/>
      <c r="G470" s="24">
        <f t="shared" si="98"/>
        <v>3400</v>
      </c>
      <c r="H470" s="71"/>
    </row>
    <row r="471" spans="1:8" ht="15.75" x14ac:dyDescent="0.25">
      <c r="A471" s="43" t="s">
        <v>552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531</v>
      </c>
      <c r="B472" s="37"/>
      <c r="C472" s="24">
        <v>33</v>
      </c>
      <c r="D472" s="24"/>
      <c r="E472" s="24"/>
      <c r="F472" s="24"/>
      <c r="G472" s="24">
        <f t="shared" si="98"/>
        <v>33</v>
      </c>
      <c r="H472" s="71"/>
    </row>
    <row r="473" spans="1:8" ht="47.25" x14ac:dyDescent="0.25">
      <c r="A473" s="92" t="s">
        <v>461</v>
      </c>
      <c r="B473" s="37"/>
      <c r="C473" s="24">
        <v>45</v>
      </c>
      <c r="D473" s="24"/>
      <c r="E473" s="24"/>
      <c r="F473" s="24"/>
      <c r="G473" s="24">
        <f t="shared" si="98"/>
        <v>45</v>
      </c>
      <c r="H473" s="71"/>
    </row>
    <row r="474" spans="1:8" ht="31.5" x14ac:dyDescent="0.25">
      <c r="A474" s="92" t="s">
        <v>462</v>
      </c>
      <c r="B474" s="37"/>
      <c r="C474" s="24">
        <v>71</v>
      </c>
      <c r="D474" s="24"/>
      <c r="E474" s="19"/>
      <c r="F474" s="19"/>
      <c r="G474" s="24">
        <f t="shared" si="98"/>
        <v>71</v>
      </c>
      <c r="H474" s="71"/>
    </row>
    <row r="475" spans="1:8" ht="15.75" x14ac:dyDescent="0.25">
      <c r="A475" s="14" t="s">
        <v>464</v>
      </c>
      <c r="B475" s="37"/>
      <c r="C475" s="24">
        <v>50</v>
      </c>
      <c r="D475" s="19"/>
      <c r="E475" s="19"/>
      <c r="F475" s="19"/>
      <c r="G475" s="24">
        <f t="shared" si="98"/>
        <v>50</v>
      </c>
      <c r="H475" s="71"/>
    </row>
    <row r="476" spans="1:8" ht="15.75" x14ac:dyDescent="0.25">
      <c r="A476" s="14" t="s">
        <v>539</v>
      </c>
      <c r="B476" s="37"/>
      <c r="C476" s="24">
        <v>0</v>
      </c>
      <c r="D476" s="24"/>
      <c r="E476" s="24"/>
      <c r="F476" s="19"/>
      <c r="G476" s="24">
        <f t="shared" si="98"/>
        <v>0</v>
      </c>
      <c r="H476" s="71"/>
    </row>
    <row r="477" spans="1:8" ht="15.75" x14ac:dyDescent="0.25">
      <c r="A477" s="60" t="s">
        <v>465</v>
      </c>
      <c r="B477" s="37"/>
      <c r="C477" s="24">
        <v>139</v>
      </c>
      <c r="D477" s="19"/>
      <c r="E477" s="19"/>
      <c r="F477" s="19"/>
      <c r="G477" s="24">
        <f t="shared" si="98"/>
        <v>139</v>
      </c>
      <c r="H477" s="71"/>
    </row>
    <row r="478" spans="1:8" ht="15.75" x14ac:dyDescent="0.25">
      <c r="A478" s="60" t="s">
        <v>538</v>
      </c>
      <c r="B478" s="37"/>
      <c r="C478" s="24">
        <v>30</v>
      </c>
      <c r="D478" s="24"/>
      <c r="E478" s="24"/>
      <c r="F478" s="24"/>
      <c r="G478" s="24">
        <f t="shared" si="98"/>
        <v>30</v>
      </c>
      <c r="H478" s="71"/>
    </row>
    <row r="479" spans="1:8" ht="15.75" x14ac:dyDescent="0.25">
      <c r="A479" s="60" t="s">
        <v>466</v>
      </c>
      <c r="B479" s="37"/>
      <c r="C479" s="24">
        <v>90</v>
      </c>
      <c r="D479" s="19"/>
      <c r="E479" s="19"/>
      <c r="F479" s="19"/>
      <c r="G479" s="24">
        <f t="shared" si="98"/>
        <v>90</v>
      </c>
      <c r="H479" s="71"/>
    </row>
    <row r="480" spans="1:8" ht="15.75" x14ac:dyDescent="0.25">
      <c r="A480" s="13" t="s">
        <v>467</v>
      </c>
      <c r="B480" s="37"/>
      <c r="C480" s="24">
        <v>298</v>
      </c>
      <c r="D480" s="19"/>
      <c r="E480" s="24"/>
      <c r="F480" s="19"/>
      <c r="G480" s="24">
        <f t="shared" si="98"/>
        <v>298</v>
      </c>
      <c r="H480" s="71"/>
    </row>
    <row r="481" spans="1:8" ht="15.75" x14ac:dyDescent="0.25">
      <c r="A481" s="13" t="s">
        <v>236</v>
      </c>
      <c r="B481" s="37"/>
      <c r="C481" s="24">
        <v>70</v>
      </c>
      <c r="D481" s="19"/>
      <c r="E481" s="19"/>
      <c r="F481" s="19"/>
      <c r="G481" s="24">
        <f t="shared" si="98"/>
        <v>70</v>
      </c>
      <c r="H481" s="71"/>
    </row>
    <row r="482" spans="1:8" ht="15.75" customHeight="1" x14ac:dyDescent="0.25">
      <c r="A482" s="60" t="s">
        <v>313</v>
      </c>
      <c r="B482" s="35"/>
      <c r="C482" s="24">
        <v>12</v>
      </c>
      <c r="D482" s="19"/>
      <c r="E482" s="19"/>
      <c r="F482" s="19"/>
      <c r="G482" s="24">
        <f t="shared" si="98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1558</v>
      </c>
      <c r="D483" s="18">
        <f t="shared" ref="D483:G483" si="103">+D486+D487+D488+D489+D490+D491+D484+D485</f>
        <v>0</v>
      </c>
      <c r="E483" s="18">
        <f t="shared" si="103"/>
        <v>0</v>
      </c>
      <c r="F483" s="18">
        <f t="shared" si="103"/>
        <v>0</v>
      </c>
      <c r="G483" s="18">
        <f t="shared" si="103"/>
        <v>1558</v>
      </c>
      <c r="H483" s="71"/>
    </row>
    <row r="484" spans="1:8" ht="15.75" x14ac:dyDescent="0.25">
      <c r="A484" s="14" t="s">
        <v>539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527</v>
      </c>
      <c r="B485" s="12"/>
      <c r="C485" s="59">
        <v>150</v>
      </c>
      <c r="D485" s="18"/>
      <c r="E485" s="59"/>
      <c r="F485" s="59"/>
      <c r="G485" s="24">
        <v>150</v>
      </c>
      <c r="H485" s="71"/>
    </row>
    <row r="486" spans="1:8" ht="17.25" customHeight="1" x14ac:dyDescent="0.25">
      <c r="A486" s="13" t="s">
        <v>405</v>
      </c>
      <c r="B486" s="37"/>
      <c r="C486" s="24">
        <v>5</v>
      </c>
      <c r="D486" s="19"/>
      <c r="E486" s="19"/>
      <c r="F486" s="19"/>
      <c r="G486" s="24">
        <f t="shared" si="98"/>
        <v>5</v>
      </c>
      <c r="H486" s="71"/>
    </row>
    <row r="487" spans="1:8" ht="16.5" customHeight="1" x14ac:dyDescent="0.25">
      <c r="A487" s="56" t="s">
        <v>312</v>
      </c>
      <c r="B487" s="36"/>
      <c r="C487" s="46">
        <v>158</v>
      </c>
      <c r="D487" s="19"/>
      <c r="E487" s="24"/>
      <c r="F487" s="19"/>
      <c r="G487" s="24">
        <f t="shared" si="98"/>
        <v>158</v>
      </c>
      <c r="H487" s="71"/>
    </row>
    <row r="488" spans="1:8" ht="38.25" customHeight="1" x14ac:dyDescent="0.25">
      <c r="A488" s="56" t="s">
        <v>304</v>
      </c>
      <c r="B488" s="36"/>
      <c r="C488" s="46">
        <v>0</v>
      </c>
      <c r="D488" s="24">
        <v>0</v>
      </c>
      <c r="E488" s="24"/>
      <c r="F488" s="19"/>
      <c r="G488" s="24">
        <f t="shared" si="98"/>
        <v>0</v>
      </c>
      <c r="H488" s="71"/>
    </row>
    <row r="489" spans="1:8" ht="41.25" customHeight="1" x14ac:dyDescent="0.25">
      <c r="A489" s="43" t="s">
        <v>463</v>
      </c>
      <c r="B489" s="36"/>
      <c r="C489" s="46">
        <v>875</v>
      </c>
      <c r="D489" s="19"/>
      <c r="E489" s="19"/>
      <c r="F489" s="19"/>
      <c r="G489" s="24">
        <f t="shared" si="98"/>
        <v>875</v>
      </c>
      <c r="H489" s="71"/>
    </row>
    <row r="490" spans="1:8" ht="27.75" customHeight="1" x14ac:dyDescent="0.25">
      <c r="A490" s="43" t="s">
        <v>511</v>
      </c>
      <c r="B490" s="36"/>
      <c r="C490" s="46">
        <v>0</v>
      </c>
      <c r="D490" s="24">
        <v>0</v>
      </c>
      <c r="E490" s="24"/>
      <c r="F490" s="19"/>
      <c r="G490" s="24">
        <f t="shared" si="98"/>
        <v>0</v>
      </c>
      <c r="H490" s="71"/>
    </row>
    <row r="491" spans="1:8" ht="34.5" customHeight="1" x14ac:dyDescent="0.25">
      <c r="A491" s="43" t="s">
        <v>526</v>
      </c>
      <c r="B491" s="36"/>
      <c r="C491" s="46">
        <v>70</v>
      </c>
      <c r="D491" s="24"/>
      <c r="E491" s="24"/>
      <c r="F491" s="19"/>
      <c r="G491" s="24">
        <f t="shared" si="98"/>
        <v>70</v>
      </c>
      <c r="H491" s="71"/>
    </row>
    <row r="492" spans="1:8" ht="15.75" x14ac:dyDescent="0.25">
      <c r="A492" s="17" t="s">
        <v>190</v>
      </c>
      <c r="B492" s="12" t="s">
        <v>115</v>
      </c>
      <c r="C492" s="19">
        <f>+C493+C495</f>
        <v>677</v>
      </c>
      <c r="D492" s="19">
        <f t="shared" ref="D492:G492" si="104">+D493+D495</f>
        <v>0</v>
      </c>
      <c r="E492" s="19">
        <f t="shared" si="104"/>
        <v>0</v>
      </c>
      <c r="F492" s="19">
        <f t="shared" si="104"/>
        <v>0</v>
      </c>
      <c r="G492" s="19">
        <f t="shared" si="104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5">+D494</f>
        <v>0</v>
      </c>
      <c r="E493" s="19">
        <f t="shared" si="105"/>
        <v>0</v>
      </c>
      <c r="F493" s="19">
        <f t="shared" si="105"/>
        <v>0</v>
      </c>
      <c r="G493" s="19">
        <f t="shared" si="105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8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328</v>
      </c>
      <c r="D495" s="19">
        <f t="shared" ref="D495:G495" si="106">+D497+D498+D496</f>
        <v>0</v>
      </c>
      <c r="E495" s="19">
        <f t="shared" si="106"/>
        <v>0</v>
      </c>
      <c r="F495" s="19">
        <f t="shared" si="106"/>
        <v>0</v>
      </c>
      <c r="G495" s="19">
        <f t="shared" si="106"/>
        <v>328</v>
      </c>
      <c r="H495" s="71"/>
    </row>
    <row r="496" spans="1:8" ht="15.75" x14ac:dyDescent="0.25">
      <c r="A496" s="11" t="s">
        <v>603</v>
      </c>
      <c r="B496" s="35"/>
      <c r="C496" s="24">
        <v>47</v>
      </c>
      <c r="D496" s="24"/>
      <c r="E496" s="24"/>
      <c r="F496" s="24"/>
      <c r="G496" s="24">
        <v>47</v>
      </c>
      <c r="H496" s="71"/>
    </row>
    <row r="497" spans="1:10" ht="31.5" x14ac:dyDescent="0.25">
      <c r="A497" s="14" t="s">
        <v>453</v>
      </c>
      <c r="B497" s="35"/>
      <c r="C497" s="24">
        <v>111</v>
      </c>
      <c r="D497" s="24"/>
      <c r="E497" s="19"/>
      <c r="F497" s="19"/>
      <c r="G497" s="24">
        <f t="shared" si="98"/>
        <v>111</v>
      </c>
      <c r="H497" s="71"/>
    </row>
    <row r="498" spans="1:10" ht="15.75" x14ac:dyDescent="0.25">
      <c r="A498" s="11" t="s">
        <v>345</v>
      </c>
      <c r="B498" s="35"/>
      <c r="C498" s="24">
        <v>170</v>
      </c>
      <c r="D498" s="19"/>
      <c r="E498" s="19"/>
      <c r="F498" s="19"/>
      <c r="G498" s="24">
        <f t="shared" si="98"/>
        <v>170</v>
      </c>
      <c r="H498" s="71"/>
    </row>
    <row r="499" spans="1:10" ht="15.75" x14ac:dyDescent="0.25">
      <c r="A499" s="17" t="s">
        <v>44</v>
      </c>
      <c r="B499" s="40" t="s">
        <v>285</v>
      </c>
      <c r="C499" s="57">
        <f>+C500+C501</f>
        <v>125</v>
      </c>
      <c r="D499" s="19"/>
      <c r="E499" s="19"/>
      <c r="F499" s="19"/>
      <c r="G499" s="19">
        <f t="shared" si="98"/>
        <v>125</v>
      </c>
      <c r="H499" s="71"/>
    </row>
    <row r="500" spans="1:10" ht="15.75" x14ac:dyDescent="0.25">
      <c r="A500" s="11" t="s">
        <v>290</v>
      </c>
      <c r="B500" s="12"/>
      <c r="C500" s="24">
        <v>10</v>
      </c>
      <c r="D500" s="19"/>
      <c r="E500" s="19"/>
      <c r="F500" s="19"/>
      <c r="G500" s="24">
        <f t="shared" si="98"/>
        <v>10</v>
      </c>
      <c r="H500" s="71"/>
    </row>
    <row r="501" spans="1:10" ht="15.75" x14ac:dyDescent="0.25">
      <c r="A501" s="11" t="s">
        <v>314</v>
      </c>
      <c r="B501" s="12"/>
      <c r="C501" s="24">
        <v>115</v>
      </c>
      <c r="D501" s="19"/>
      <c r="E501" s="19"/>
      <c r="F501" s="19"/>
      <c r="G501" s="24">
        <f t="shared" si="98"/>
        <v>115</v>
      </c>
      <c r="H501" s="71"/>
    </row>
    <row r="502" spans="1:10" ht="31.5" x14ac:dyDescent="0.25">
      <c r="A502" s="109" t="s">
        <v>596</v>
      </c>
      <c r="B502" s="98" t="s">
        <v>595</v>
      </c>
      <c r="C502" s="19">
        <v>9459</v>
      </c>
      <c r="D502" s="19"/>
      <c r="E502" s="19"/>
      <c r="F502" s="19"/>
      <c r="G502" s="19">
        <f t="shared" si="98"/>
        <v>9459</v>
      </c>
      <c r="H502" s="71"/>
      <c r="I502" s="4"/>
    </row>
    <row r="503" spans="1:10" ht="31.5" x14ac:dyDescent="0.25">
      <c r="A503" s="109" t="s">
        <v>597</v>
      </c>
      <c r="B503" s="98" t="s">
        <v>602</v>
      </c>
      <c r="C503" s="19">
        <v>485</v>
      </c>
      <c r="D503" s="19"/>
      <c r="E503" s="19"/>
      <c r="F503" s="19"/>
      <c r="G503" s="19">
        <f t="shared" si="98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+C505+C507+C508+C511+C509+C506+C512</f>
        <v>63110</v>
      </c>
      <c r="D504" s="19">
        <f t="shared" ref="D504:G504" si="107">+D505+D507+D508+D511+D509+D506+D512</f>
        <v>0</v>
      </c>
      <c r="E504" s="19">
        <f t="shared" si="107"/>
        <v>0</v>
      </c>
      <c r="F504" s="19">
        <f t="shared" si="107"/>
        <v>0</v>
      </c>
      <c r="G504" s="19">
        <f t="shared" si="107"/>
        <v>63110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+C517+C529</f>
        <v>21484</v>
      </c>
      <c r="D505" s="19">
        <f t="shared" ref="D505:G505" si="108">+D517+D529</f>
        <v>0</v>
      </c>
      <c r="E505" s="19">
        <f t="shared" si="108"/>
        <v>0</v>
      </c>
      <c r="F505" s="19">
        <f t="shared" si="108"/>
        <v>0</v>
      </c>
      <c r="G505" s="19">
        <f t="shared" si="108"/>
        <v>21484</v>
      </c>
      <c r="H505" s="71"/>
    </row>
    <row r="506" spans="1:10" ht="15.75" x14ac:dyDescent="0.25">
      <c r="A506" s="21" t="s">
        <v>460</v>
      </c>
      <c r="B506" s="108" t="s">
        <v>548</v>
      </c>
      <c r="C506" s="19">
        <f>C526</f>
        <v>10</v>
      </c>
      <c r="D506" s="19">
        <f t="shared" ref="D506:F506" si="109">D526</f>
        <v>0</v>
      </c>
      <c r="E506" s="19"/>
      <c r="F506" s="19">
        <f t="shared" si="109"/>
        <v>0</v>
      </c>
      <c r="G506" s="19">
        <f t="shared" si="98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+C541</f>
        <v>622</v>
      </c>
      <c r="D507" s="19">
        <f t="shared" ref="D507:G507" si="110">+D541</f>
        <v>0</v>
      </c>
      <c r="E507" s="19">
        <f t="shared" si="110"/>
        <v>0</v>
      </c>
      <c r="F507" s="19">
        <f t="shared" si="110"/>
        <v>0</v>
      </c>
      <c r="G507" s="19">
        <f t="shared" si="110"/>
        <v>622</v>
      </c>
      <c r="H507" s="71"/>
      <c r="J507" s="4"/>
    </row>
    <row r="508" spans="1:10" ht="15.75" x14ac:dyDescent="0.25">
      <c r="A508" s="50" t="s">
        <v>509</v>
      </c>
      <c r="B508" s="12" t="s">
        <v>242</v>
      </c>
      <c r="C508" s="19">
        <f>+C514+C515</f>
        <v>3757</v>
      </c>
      <c r="D508" s="19">
        <f t="shared" ref="D508:F508" si="111">+D514+D515</f>
        <v>0</v>
      </c>
      <c r="E508" s="19"/>
      <c r="F508" s="19">
        <f t="shared" si="111"/>
        <v>0</v>
      </c>
      <c r="G508" s="19">
        <f t="shared" si="98"/>
        <v>3757</v>
      </c>
      <c r="H508" s="71"/>
    </row>
    <row r="509" spans="1:10" ht="15.75" x14ac:dyDescent="0.25">
      <c r="A509" s="50" t="s">
        <v>507</v>
      </c>
      <c r="B509" s="12" t="s">
        <v>508</v>
      </c>
      <c r="C509" s="19">
        <f>C510</f>
        <v>24671</v>
      </c>
      <c r="D509" s="19">
        <f t="shared" ref="D509:G509" si="112">D510</f>
        <v>0</v>
      </c>
      <c r="E509" s="19">
        <f t="shared" si="112"/>
        <v>0</v>
      </c>
      <c r="F509" s="19">
        <f t="shared" si="112"/>
        <v>0</v>
      </c>
      <c r="G509" s="19">
        <f t="shared" si="112"/>
        <v>24671</v>
      </c>
      <c r="H509" s="71"/>
    </row>
    <row r="510" spans="1:10" ht="31.5" x14ac:dyDescent="0.25">
      <c r="A510" s="13" t="s">
        <v>264</v>
      </c>
      <c r="B510" s="12"/>
      <c r="C510" s="24">
        <v>24671</v>
      </c>
      <c r="D510" s="24"/>
      <c r="E510" s="24"/>
      <c r="F510" s="19"/>
      <c r="G510" s="24">
        <f t="shared" ref="G510:G572" si="113">+C510+D510+E510+F510</f>
        <v>24671</v>
      </c>
      <c r="H510" s="71"/>
    </row>
    <row r="511" spans="1:10" ht="15.75" x14ac:dyDescent="0.25">
      <c r="A511" s="17" t="s">
        <v>607</v>
      </c>
      <c r="B511" s="12" t="s">
        <v>609</v>
      </c>
      <c r="C511" s="19">
        <v>2566</v>
      </c>
      <c r="D511" s="19"/>
      <c r="E511" s="19"/>
      <c r="F511" s="19"/>
      <c r="G511" s="19">
        <f t="shared" si="113"/>
        <v>2566</v>
      </c>
      <c r="H511" s="71"/>
    </row>
    <row r="512" spans="1:10" ht="15.75" x14ac:dyDescent="0.25">
      <c r="A512" s="17" t="s">
        <v>608</v>
      </c>
      <c r="B512" s="12" t="s">
        <v>610</v>
      </c>
      <c r="C512" s="19">
        <v>10000</v>
      </c>
      <c r="D512" s="19"/>
      <c r="E512" s="19"/>
      <c r="F512" s="19">
        <v>0</v>
      </c>
      <c r="G512" s="19">
        <v>10000</v>
      </c>
      <c r="H512" s="71"/>
    </row>
    <row r="513" spans="1:8" ht="15.75" x14ac:dyDescent="0.25">
      <c r="A513" s="13" t="s">
        <v>243</v>
      </c>
      <c r="B513" s="35" t="s">
        <v>242</v>
      </c>
      <c r="C513" s="24">
        <f>+C514+C515</f>
        <v>3757</v>
      </c>
      <c r="D513" s="24">
        <f t="shared" ref="D513:F513" si="114">+D514+D515</f>
        <v>0</v>
      </c>
      <c r="E513" s="24"/>
      <c r="F513" s="24">
        <f t="shared" si="114"/>
        <v>0</v>
      </c>
      <c r="G513" s="24">
        <f t="shared" si="113"/>
        <v>3757</v>
      </c>
      <c r="H513" s="71"/>
    </row>
    <row r="514" spans="1:8" ht="31.5" x14ac:dyDescent="0.25">
      <c r="A514" s="13" t="s">
        <v>264</v>
      </c>
      <c r="B514" s="35"/>
      <c r="C514" s="24">
        <v>0</v>
      </c>
      <c r="D514" s="24">
        <v>0</v>
      </c>
      <c r="E514" s="24"/>
      <c r="F514" s="19"/>
      <c r="G514" s="24">
        <f t="shared" si="113"/>
        <v>0</v>
      </c>
      <c r="H514" s="71"/>
    </row>
    <row r="515" spans="1:8" ht="31.5" x14ac:dyDescent="0.25">
      <c r="A515" s="13" t="s">
        <v>265</v>
      </c>
      <c r="B515" s="35"/>
      <c r="C515" s="24">
        <v>3757</v>
      </c>
      <c r="D515" s="24"/>
      <c r="E515" s="24"/>
      <c r="F515" s="19">
        <v>0</v>
      </c>
      <c r="G515" s="24">
        <f t="shared" si="113"/>
        <v>3757</v>
      </c>
      <c r="H515" s="71"/>
    </row>
    <row r="516" spans="1:8" ht="15.75" x14ac:dyDescent="0.25">
      <c r="A516" s="17" t="s">
        <v>120</v>
      </c>
      <c r="B516" s="12" t="s">
        <v>119</v>
      </c>
      <c r="C516" s="19">
        <f>+C517</f>
        <v>18253</v>
      </c>
      <c r="D516" s="19">
        <f t="shared" ref="D516:G516" si="115">+D517</f>
        <v>0</v>
      </c>
      <c r="E516" s="19">
        <f t="shared" si="115"/>
        <v>0</v>
      </c>
      <c r="F516" s="19">
        <f t="shared" si="115"/>
        <v>0</v>
      </c>
      <c r="G516" s="19">
        <f t="shared" si="115"/>
        <v>18253</v>
      </c>
      <c r="H516" s="71"/>
    </row>
    <row r="517" spans="1:8" s="1" customFormat="1" ht="15.75" x14ac:dyDescent="0.25">
      <c r="A517" s="17" t="s">
        <v>45</v>
      </c>
      <c r="B517" s="12"/>
      <c r="C517" s="19">
        <f>+C518+C521+C523+C524+C522+C525+C519+C520</f>
        <v>18253</v>
      </c>
      <c r="D517" s="19">
        <f t="shared" ref="D517:G517" si="116">+D518+D521+D523+D524+D522+D525+D519+D520</f>
        <v>0</v>
      </c>
      <c r="E517" s="19">
        <f t="shared" si="116"/>
        <v>0</v>
      </c>
      <c r="F517" s="19">
        <f t="shared" si="116"/>
        <v>0</v>
      </c>
      <c r="G517" s="19">
        <f t="shared" si="116"/>
        <v>18253</v>
      </c>
      <c r="H517" s="71"/>
    </row>
    <row r="518" spans="1:8" ht="15.75" x14ac:dyDescent="0.25">
      <c r="A518" s="11" t="s">
        <v>284</v>
      </c>
      <c r="B518" s="35"/>
      <c r="C518" s="24">
        <v>15796</v>
      </c>
      <c r="D518" s="24"/>
      <c r="E518" s="24"/>
      <c r="F518" s="24"/>
      <c r="G518" s="24">
        <f t="shared" si="113"/>
        <v>15796</v>
      </c>
      <c r="H518" s="71"/>
    </row>
    <row r="519" spans="1:8" ht="15.75" x14ac:dyDescent="0.25">
      <c r="A519" s="104" t="s">
        <v>515</v>
      </c>
      <c r="B519" s="63"/>
      <c r="C519" s="24">
        <v>60</v>
      </c>
      <c r="D519" s="24"/>
      <c r="E519" s="24"/>
      <c r="F519" s="24"/>
      <c r="G519" s="24">
        <f t="shared" si="113"/>
        <v>60</v>
      </c>
      <c r="H519" s="71"/>
    </row>
    <row r="520" spans="1:8" ht="15.75" x14ac:dyDescent="0.25">
      <c r="A520" s="103" t="s">
        <v>514</v>
      </c>
      <c r="B520" s="63"/>
      <c r="C520" s="24">
        <v>0</v>
      </c>
      <c r="D520" s="24"/>
      <c r="E520" s="24"/>
      <c r="F520" s="24"/>
      <c r="G520" s="24">
        <f t="shared" si="113"/>
        <v>0</v>
      </c>
      <c r="H520" s="71"/>
    </row>
    <row r="521" spans="1:8" ht="15.75" x14ac:dyDescent="0.25">
      <c r="A521" s="11" t="s">
        <v>338</v>
      </c>
      <c r="B521" s="63"/>
      <c r="C521" s="24">
        <v>580</v>
      </c>
      <c r="D521" s="19"/>
      <c r="E521" s="19"/>
      <c r="F521" s="19"/>
      <c r="G521" s="24">
        <f t="shared" si="113"/>
        <v>580</v>
      </c>
      <c r="H521" s="71"/>
    </row>
    <row r="522" spans="1:8" ht="15.75" x14ac:dyDescent="0.25">
      <c r="A522" s="11" t="s">
        <v>401</v>
      </c>
      <c r="B522" s="63"/>
      <c r="C522" s="24">
        <v>245</v>
      </c>
      <c r="D522" s="19"/>
      <c r="E522" s="19"/>
      <c r="F522" s="19"/>
      <c r="G522" s="24">
        <f t="shared" si="113"/>
        <v>245</v>
      </c>
      <c r="H522" s="71"/>
    </row>
    <row r="523" spans="1:8" ht="15.75" x14ac:dyDescent="0.25">
      <c r="A523" s="13" t="s">
        <v>269</v>
      </c>
      <c r="B523" s="64"/>
      <c r="C523" s="59">
        <v>1142</v>
      </c>
      <c r="D523" s="19"/>
      <c r="E523" s="24"/>
      <c r="F523" s="19"/>
      <c r="G523" s="24">
        <f t="shared" si="113"/>
        <v>1142</v>
      </c>
      <c r="H523" s="71"/>
    </row>
    <row r="524" spans="1:8" ht="15.75" x14ac:dyDescent="0.25">
      <c r="A524" s="13" t="s">
        <v>270</v>
      </c>
      <c r="B524" s="64"/>
      <c r="C524" s="59">
        <v>200</v>
      </c>
      <c r="D524" s="19"/>
      <c r="E524" s="19"/>
      <c r="F524" s="19"/>
      <c r="G524" s="24">
        <f t="shared" si="113"/>
        <v>200</v>
      </c>
      <c r="H524" s="71"/>
    </row>
    <row r="525" spans="1:8" ht="47.25" x14ac:dyDescent="0.25">
      <c r="A525" s="60" t="s">
        <v>440</v>
      </c>
      <c r="B525" s="64"/>
      <c r="C525" s="59">
        <v>230</v>
      </c>
      <c r="D525" s="24">
        <v>0</v>
      </c>
      <c r="E525" s="24"/>
      <c r="F525" s="24"/>
      <c r="G525" s="24">
        <f t="shared" si="113"/>
        <v>230</v>
      </c>
      <c r="H525" s="71"/>
    </row>
    <row r="526" spans="1:8" ht="15.75" x14ac:dyDescent="0.25">
      <c r="A526" s="21" t="s">
        <v>460</v>
      </c>
      <c r="B526" s="108" t="s">
        <v>548</v>
      </c>
      <c r="C526" s="18">
        <f>C527</f>
        <v>10</v>
      </c>
      <c r="D526" s="18">
        <f t="shared" ref="D526:F526" si="117">D527</f>
        <v>0</v>
      </c>
      <c r="E526" s="18"/>
      <c r="F526" s="18">
        <f t="shared" si="117"/>
        <v>0</v>
      </c>
      <c r="G526" s="19">
        <f t="shared" si="113"/>
        <v>10</v>
      </c>
      <c r="H526" s="71"/>
    </row>
    <row r="527" spans="1:8" ht="15.75" x14ac:dyDescent="0.25">
      <c r="A527" s="15" t="s">
        <v>386</v>
      </c>
      <c r="B527" s="64"/>
      <c r="C527" s="59">
        <v>10</v>
      </c>
      <c r="D527" s="24"/>
      <c r="E527" s="24"/>
      <c r="F527" s="19"/>
      <c r="G527" s="24">
        <f t="shared" si="113"/>
        <v>10</v>
      </c>
      <c r="H527" s="71"/>
    </row>
    <row r="528" spans="1:8" ht="15.75" x14ac:dyDescent="0.25">
      <c r="A528" s="17" t="s">
        <v>19</v>
      </c>
      <c r="B528" s="12" t="s">
        <v>121</v>
      </c>
      <c r="C528" s="19">
        <f t="shared" ref="C528:G528" si="118">+C529+C541</f>
        <v>3853</v>
      </c>
      <c r="D528" s="19">
        <f t="shared" si="118"/>
        <v>0</v>
      </c>
      <c r="E528" s="19">
        <f t="shared" si="118"/>
        <v>0</v>
      </c>
      <c r="F528" s="19">
        <f t="shared" si="118"/>
        <v>0</v>
      </c>
      <c r="G528" s="19">
        <f t="shared" si="118"/>
        <v>3853</v>
      </c>
      <c r="H528" s="71"/>
    </row>
    <row r="529" spans="1:8" ht="15.75" x14ac:dyDescent="0.25">
      <c r="A529" s="17" t="s">
        <v>45</v>
      </c>
      <c r="B529" s="12"/>
      <c r="C529" s="19">
        <f>+C530+C531+C532+C534+C535+C536+C538+C539+C537+C533+C540</f>
        <v>3231</v>
      </c>
      <c r="D529" s="19">
        <f t="shared" ref="D529:G529" si="119">+D530+D531+D532+D534+D535+D536+D538+D539+D537+D533+D540</f>
        <v>0</v>
      </c>
      <c r="E529" s="19">
        <f t="shared" si="119"/>
        <v>0</v>
      </c>
      <c r="F529" s="19">
        <f t="shared" si="119"/>
        <v>0</v>
      </c>
      <c r="G529" s="19">
        <f t="shared" si="119"/>
        <v>3231</v>
      </c>
      <c r="H529" s="71"/>
    </row>
    <row r="530" spans="1:8" ht="15.75" x14ac:dyDescent="0.25">
      <c r="A530" s="11" t="s">
        <v>217</v>
      </c>
      <c r="B530" s="35"/>
      <c r="C530" s="24">
        <v>2194</v>
      </c>
      <c r="D530" s="24"/>
      <c r="E530" s="24"/>
      <c r="F530" s="24"/>
      <c r="G530" s="24">
        <f t="shared" si="113"/>
        <v>2194</v>
      </c>
      <c r="H530" s="71"/>
    </row>
    <row r="531" spans="1:8" ht="19.5" customHeight="1" x14ac:dyDescent="0.25">
      <c r="A531" s="15" t="s">
        <v>191</v>
      </c>
      <c r="B531" s="65"/>
      <c r="C531" s="24">
        <v>170</v>
      </c>
      <c r="D531" s="19"/>
      <c r="E531" s="24"/>
      <c r="F531" s="19"/>
      <c r="G531" s="24">
        <f t="shared" si="113"/>
        <v>170</v>
      </c>
      <c r="H531" s="71"/>
    </row>
    <row r="532" spans="1:8" ht="18.75" customHeight="1" x14ac:dyDescent="0.25">
      <c r="A532" s="66" t="s">
        <v>302</v>
      </c>
      <c r="B532" s="67"/>
      <c r="C532" s="48">
        <v>150</v>
      </c>
      <c r="D532" s="19"/>
      <c r="E532" s="24"/>
      <c r="F532" s="24"/>
      <c r="G532" s="24">
        <f t="shared" si="113"/>
        <v>150</v>
      </c>
      <c r="H532" s="71"/>
    </row>
    <row r="533" spans="1:8" ht="18.75" customHeight="1" x14ac:dyDescent="0.25">
      <c r="A533" s="66" t="s">
        <v>530</v>
      </c>
      <c r="B533" s="67"/>
      <c r="C533" s="48">
        <v>100</v>
      </c>
      <c r="D533" s="24"/>
      <c r="E533" s="24"/>
      <c r="F533" s="24"/>
      <c r="G533" s="24">
        <f t="shared" si="113"/>
        <v>100</v>
      </c>
      <c r="H533" s="71"/>
    </row>
    <row r="534" spans="1:8" ht="18.75" customHeight="1" x14ac:dyDescent="0.25">
      <c r="A534" s="15" t="s">
        <v>470</v>
      </c>
      <c r="B534" s="67"/>
      <c r="C534" s="48">
        <v>10</v>
      </c>
      <c r="D534" s="19"/>
      <c r="E534" s="19"/>
      <c r="F534" s="19"/>
      <c r="G534" s="24">
        <f t="shared" si="113"/>
        <v>10</v>
      </c>
      <c r="H534" s="71"/>
    </row>
    <row r="535" spans="1:8" ht="18.75" customHeight="1" x14ac:dyDescent="0.25">
      <c r="A535" s="66" t="s">
        <v>471</v>
      </c>
      <c r="B535" s="67"/>
      <c r="C535" s="48">
        <v>127</v>
      </c>
      <c r="D535" s="24"/>
      <c r="E535" s="24"/>
      <c r="F535" s="19"/>
      <c r="G535" s="24">
        <f t="shared" si="113"/>
        <v>127</v>
      </c>
      <c r="H535" s="71"/>
    </row>
    <row r="536" spans="1:8" ht="39.75" customHeight="1" x14ac:dyDescent="0.25">
      <c r="A536" s="41" t="s">
        <v>472</v>
      </c>
      <c r="B536" s="67"/>
      <c r="C536" s="48">
        <v>180</v>
      </c>
      <c r="D536" s="24"/>
      <c r="E536" s="24"/>
      <c r="F536" s="24"/>
      <c r="G536" s="24">
        <f t="shared" si="113"/>
        <v>180</v>
      </c>
      <c r="H536" s="71"/>
    </row>
    <row r="537" spans="1:8" ht="24.75" customHeight="1" x14ac:dyDescent="0.25">
      <c r="A537" s="41" t="s">
        <v>528</v>
      </c>
      <c r="B537" s="67"/>
      <c r="C537" s="48">
        <v>5</v>
      </c>
      <c r="D537" s="24"/>
      <c r="E537" s="24"/>
      <c r="F537" s="24"/>
      <c r="G537" s="24">
        <f t="shared" si="113"/>
        <v>5</v>
      </c>
      <c r="H537" s="71"/>
    </row>
    <row r="538" spans="1:8" ht="18.75" customHeight="1" x14ac:dyDescent="0.25">
      <c r="A538" s="41" t="s">
        <v>473</v>
      </c>
      <c r="B538" s="67"/>
      <c r="C538" s="48">
        <v>125</v>
      </c>
      <c r="D538" s="24"/>
      <c r="E538" s="24"/>
      <c r="F538" s="19"/>
      <c r="G538" s="24">
        <f t="shared" si="113"/>
        <v>125</v>
      </c>
      <c r="H538" s="71"/>
    </row>
    <row r="539" spans="1:8" ht="18.75" customHeight="1" x14ac:dyDescent="0.25">
      <c r="A539" s="41" t="s">
        <v>474</v>
      </c>
      <c r="B539" s="67"/>
      <c r="C539" s="48">
        <v>170</v>
      </c>
      <c r="D539" s="24"/>
      <c r="E539" s="24"/>
      <c r="F539" s="19"/>
      <c r="G539" s="24">
        <f t="shared" si="113"/>
        <v>170</v>
      </c>
      <c r="H539" s="71"/>
    </row>
    <row r="540" spans="1:8" ht="18.75" customHeight="1" x14ac:dyDescent="0.25">
      <c r="A540" s="15" t="s">
        <v>550</v>
      </c>
      <c r="B540" s="67"/>
      <c r="C540" s="48">
        <v>0</v>
      </c>
      <c r="D540" s="24"/>
      <c r="E540" s="24"/>
      <c r="F540" s="19"/>
      <c r="G540" s="24">
        <f t="shared" si="113"/>
        <v>0</v>
      </c>
      <c r="H540" s="71"/>
    </row>
    <row r="541" spans="1:8" ht="15.75" x14ac:dyDescent="0.25">
      <c r="A541" s="50" t="s">
        <v>52</v>
      </c>
      <c r="B541" s="12" t="s">
        <v>296</v>
      </c>
      <c r="C541" s="18">
        <f>+C544+C545+C549+C547+C548+C550+C546+C542+C543</f>
        <v>622</v>
      </c>
      <c r="D541" s="18">
        <f t="shared" ref="D541:G541" si="120">+D544+D545+D549+D547+D548+D550+D546+D542+D543</f>
        <v>0</v>
      </c>
      <c r="E541" s="18">
        <f t="shared" si="120"/>
        <v>0</v>
      </c>
      <c r="F541" s="18">
        <f t="shared" si="120"/>
        <v>0</v>
      </c>
      <c r="G541" s="18">
        <f t="shared" si="120"/>
        <v>622</v>
      </c>
      <c r="H541" s="71"/>
    </row>
    <row r="542" spans="1:8" ht="15.75" x14ac:dyDescent="0.25">
      <c r="A542" s="70" t="s">
        <v>567</v>
      </c>
      <c r="B542" s="12"/>
      <c r="C542" s="59">
        <v>15</v>
      </c>
      <c r="D542" s="18"/>
      <c r="E542" s="59"/>
      <c r="F542" s="18"/>
      <c r="G542" s="24">
        <v>15</v>
      </c>
      <c r="H542" s="71"/>
    </row>
    <row r="543" spans="1:8" ht="15.75" x14ac:dyDescent="0.25">
      <c r="A543" s="70" t="s">
        <v>571</v>
      </c>
      <c r="B543" s="12"/>
      <c r="C543" s="59">
        <v>37</v>
      </c>
      <c r="D543" s="18"/>
      <c r="E543" s="59"/>
      <c r="F543" s="18"/>
      <c r="G543" s="24">
        <v>37</v>
      </c>
      <c r="H543" s="71"/>
    </row>
    <row r="544" spans="1:8" ht="47.25" x14ac:dyDescent="0.25">
      <c r="A544" s="56" t="s">
        <v>320</v>
      </c>
      <c r="B544" s="13"/>
      <c r="C544" s="59">
        <v>220</v>
      </c>
      <c r="D544" s="24"/>
      <c r="E544" s="24"/>
      <c r="F544" s="19"/>
      <c r="G544" s="24">
        <f t="shared" si="113"/>
        <v>220</v>
      </c>
      <c r="H544" s="71"/>
    </row>
    <row r="545" spans="1:8" ht="15.75" x14ac:dyDescent="0.25">
      <c r="A545" s="15" t="s">
        <v>386</v>
      </c>
      <c r="B545" s="82"/>
      <c r="C545" s="59">
        <v>0</v>
      </c>
      <c r="D545" s="24">
        <v>0</v>
      </c>
      <c r="E545" s="24"/>
      <c r="F545" s="19"/>
      <c r="G545" s="24">
        <f t="shared" si="113"/>
        <v>0</v>
      </c>
      <c r="H545" s="71"/>
    </row>
    <row r="546" spans="1:8" ht="15.75" x14ac:dyDescent="0.25">
      <c r="A546" s="15" t="s">
        <v>529</v>
      </c>
      <c r="B546" s="82"/>
      <c r="C546" s="59">
        <v>115</v>
      </c>
      <c r="D546" s="19"/>
      <c r="E546" s="19"/>
      <c r="F546" s="24"/>
      <c r="G546" s="24">
        <f t="shared" si="113"/>
        <v>115</v>
      </c>
      <c r="H546" s="71"/>
    </row>
    <row r="547" spans="1:8" ht="15.75" x14ac:dyDescent="0.25">
      <c r="A547" s="13" t="s">
        <v>476</v>
      </c>
      <c r="B547" s="82"/>
      <c r="C547" s="59">
        <v>10</v>
      </c>
      <c r="D547" s="19"/>
      <c r="E547" s="19"/>
      <c r="F547" s="19"/>
      <c r="G547" s="24">
        <f t="shared" si="113"/>
        <v>10</v>
      </c>
      <c r="H547" s="71"/>
    </row>
    <row r="548" spans="1:8" ht="15.75" x14ac:dyDescent="0.25">
      <c r="A548" s="107" t="s">
        <v>525</v>
      </c>
      <c r="B548" s="82"/>
      <c r="C548" s="59">
        <v>35</v>
      </c>
      <c r="D548" s="24"/>
      <c r="E548" s="24"/>
      <c r="F548" s="19">
        <v>0</v>
      </c>
      <c r="G548" s="24">
        <f t="shared" si="113"/>
        <v>35</v>
      </c>
      <c r="H548" s="71"/>
    </row>
    <row r="549" spans="1:8" ht="15.75" x14ac:dyDescent="0.25">
      <c r="A549" s="66" t="s">
        <v>469</v>
      </c>
      <c r="B549" s="82"/>
      <c r="C549" s="59">
        <v>100</v>
      </c>
      <c r="D549" s="24"/>
      <c r="E549" s="24"/>
      <c r="F549" s="19"/>
      <c r="G549" s="24">
        <f t="shared" si="113"/>
        <v>100</v>
      </c>
      <c r="H549" s="71"/>
    </row>
    <row r="550" spans="1:8" ht="15.75" x14ac:dyDescent="0.25">
      <c r="A550" s="87" t="s">
        <v>437</v>
      </c>
      <c r="B550" s="82"/>
      <c r="C550" s="59">
        <v>90</v>
      </c>
      <c r="D550" s="24"/>
      <c r="E550" s="24"/>
      <c r="F550" s="24"/>
      <c r="G550" s="24">
        <f t="shared" si="113"/>
        <v>90</v>
      </c>
      <c r="H550" s="71"/>
    </row>
    <row r="551" spans="1:8" ht="15.75" x14ac:dyDescent="0.25">
      <c r="A551" s="114"/>
      <c r="B551" s="113"/>
      <c r="C551" s="59"/>
      <c r="D551" s="24"/>
      <c r="E551" s="24"/>
      <c r="F551" s="24"/>
      <c r="G551" s="24"/>
      <c r="H551" s="71"/>
    </row>
    <row r="552" spans="1:8" ht="15.75" x14ac:dyDescent="0.25">
      <c r="A552" s="21" t="s">
        <v>20</v>
      </c>
      <c r="B552" s="12" t="s">
        <v>122</v>
      </c>
      <c r="C552" s="19">
        <f>+C553+C554+C555+C556+C563+C564+C565+C566</f>
        <v>62041</v>
      </c>
      <c r="D552" s="19">
        <f t="shared" ref="D552:G552" si="121">+D553+D554+D555+D556+D563+D564+D565+D566</f>
        <v>0</v>
      </c>
      <c r="E552" s="19">
        <f t="shared" si="121"/>
        <v>9229</v>
      </c>
      <c r="F552" s="19">
        <f t="shared" si="121"/>
        <v>0</v>
      </c>
      <c r="G552" s="19">
        <f t="shared" si="121"/>
        <v>71270</v>
      </c>
      <c r="H552" s="71"/>
    </row>
    <row r="553" spans="1:8" ht="15.75" x14ac:dyDescent="0.25">
      <c r="A553" s="17" t="s">
        <v>2</v>
      </c>
      <c r="B553" s="12" t="s">
        <v>123</v>
      </c>
      <c r="C553" s="19">
        <f>C568</f>
        <v>4331</v>
      </c>
      <c r="D553" s="19"/>
      <c r="E553" s="19"/>
      <c r="F553" s="19"/>
      <c r="G553" s="19">
        <f t="shared" si="113"/>
        <v>4331</v>
      </c>
      <c r="H553" s="71"/>
    </row>
    <row r="554" spans="1:8" ht="15.75" x14ac:dyDescent="0.25">
      <c r="A554" s="17" t="s">
        <v>4</v>
      </c>
      <c r="B554" s="12" t="s">
        <v>124</v>
      </c>
      <c r="C554" s="19">
        <f>+C574+C569</f>
        <v>8946</v>
      </c>
      <c r="D554" s="19">
        <f t="shared" ref="D554:G554" si="122">+D574+D569</f>
        <v>0</v>
      </c>
      <c r="E554" s="19">
        <f t="shared" si="122"/>
        <v>0</v>
      </c>
      <c r="F554" s="19">
        <f t="shared" si="122"/>
        <v>0</v>
      </c>
      <c r="G554" s="19">
        <f t="shared" si="122"/>
        <v>8946</v>
      </c>
      <c r="H554" s="71"/>
    </row>
    <row r="555" spans="1:8" ht="15.75" x14ac:dyDescent="0.25">
      <c r="A555" s="17" t="s">
        <v>169</v>
      </c>
      <c r="B555" s="12" t="s">
        <v>170</v>
      </c>
      <c r="C555" s="19">
        <f t="shared" ref="C555:F555" si="123">C570</f>
        <v>1</v>
      </c>
      <c r="D555" s="19">
        <f t="shared" si="123"/>
        <v>0</v>
      </c>
      <c r="E555" s="19"/>
      <c r="F555" s="19">
        <f t="shared" si="123"/>
        <v>0</v>
      </c>
      <c r="G555" s="19">
        <f t="shared" si="113"/>
        <v>1</v>
      </c>
      <c r="H555" s="71"/>
    </row>
    <row r="556" spans="1:8" ht="15.75" x14ac:dyDescent="0.25">
      <c r="A556" s="38" t="s">
        <v>204</v>
      </c>
      <c r="B556" s="12" t="s">
        <v>241</v>
      </c>
      <c r="C556" s="19">
        <f>+C557+C558+C559+C560+C561+C562</f>
        <v>12673</v>
      </c>
      <c r="D556" s="19">
        <f t="shared" ref="D556:G556" si="124">+D557+D558+D559+D560+D561+D562</f>
        <v>0</v>
      </c>
      <c r="E556" s="19">
        <f t="shared" si="124"/>
        <v>0</v>
      </c>
      <c r="F556" s="19">
        <f t="shared" si="124"/>
        <v>0</v>
      </c>
      <c r="G556" s="19">
        <f t="shared" si="124"/>
        <v>12673</v>
      </c>
      <c r="H556" s="71"/>
    </row>
    <row r="557" spans="1:8" ht="29.25" customHeight="1" x14ac:dyDescent="0.25">
      <c r="A557" s="41" t="s">
        <v>266</v>
      </c>
      <c r="B557" s="12"/>
      <c r="C557" s="24">
        <v>11500</v>
      </c>
      <c r="D557" s="19"/>
      <c r="E557" s="24"/>
      <c r="F557" s="19"/>
      <c r="G557" s="24">
        <f t="shared" si="113"/>
        <v>11500</v>
      </c>
      <c r="H557" s="71"/>
    </row>
    <row r="558" spans="1:8" ht="57" customHeight="1" x14ac:dyDescent="0.25">
      <c r="A558" s="13" t="s">
        <v>267</v>
      </c>
      <c r="B558" s="35"/>
      <c r="C558" s="24">
        <v>6</v>
      </c>
      <c r="D558" s="24"/>
      <c r="E558" s="24"/>
      <c r="F558" s="19"/>
      <c r="G558" s="24">
        <f t="shared" si="113"/>
        <v>6</v>
      </c>
      <c r="H558" s="71"/>
    </row>
    <row r="559" spans="1:8" ht="29.25" customHeight="1" x14ac:dyDescent="0.25">
      <c r="A559" s="13" t="s">
        <v>333</v>
      </c>
      <c r="B559" s="13"/>
      <c r="C559" s="24">
        <v>140</v>
      </c>
      <c r="D559" s="24"/>
      <c r="E559" s="24"/>
      <c r="F559" s="19"/>
      <c r="G559" s="24">
        <f t="shared" si="113"/>
        <v>140</v>
      </c>
      <c r="H559" s="71"/>
    </row>
    <row r="560" spans="1:8" ht="33" customHeight="1" x14ac:dyDescent="0.25">
      <c r="A560" s="13" t="s">
        <v>331</v>
      </c>
      <c r="B560" s="13"/>
      <c r="C560" s="24">
        <v>100</v>
      </c>
      <c r="D560" s="19"/>
      <c r="E560" s="19"/>
      <c r="F560" s="19"/>
      <c r="G560" s="24">
        <f t="shared" si="113"/>
        <v>100</v>
      </c>
      <c r="H560" s="71"/>
    </row>
    <row r="561" spans="1:11" ht="52.5" customHeight="1" x14ac:dyDescent="0.25">
      <c r="A561" s="13" t="s">
        <v>612</v>
      </c>
      <c r="B561" s="13"/>
      <c r="C561" s="24">
        <v>127</v>
      </c>
      <c r="D561" s="19"/>
      <c r="E561" s="24"/>
      <c r="F561" s="19"/>
      <c r="G561" s="24">
        <f t="shared" si="113"/>
        <v>127</v>
      </c>
      <c r="H561" s="71"/>
      <c r="K561" s="4"/>
    </row>
    <row r="562" spans="1:11" ht="39.75" customHeight="1" x14ac:dyDescent="0.25">
      <c r="A562" s="41" t="s">
        <v>332</v>
      </c>
      <c r="B562" s="13"/>
      <c r="C562" s="24">
        <v>800</v>
      </c>
      <c r="D562" s="24"/>
      <c r="E562" s="24"/>
      <c r="F562" s="19"/>
      <c r="G562" s="24">
        <f t="shared" si="113"/>
        <v>800</v>
      </c>
      <c r="H562" s="71"/>
    </row>
    <row r="563" spans="1:11" ht="15.75" x14ac:dyDescent="0.25">
      <c r="A563" s="17" t="s">
        <v>196</v>
      </c>
      <c r="B563" s="12" t="s">
        <v>199</v>
      </c>
      <c r="C563" s="19">
        <f>C571</f>
        <v>60</v>
      </c>
      <c r="D563" s="19"/>
      <c r="E563" s="19"/>
      <c r="F563" s="19"/>
      <c r="G563" s="19">
        <f t="shared" si="113"/>
        <v>60</v>
      </c>
      <c r="H563" s="71"/>
    </row>
    <row r="564" spans="1:11" ht="15.75" x14ac:dyDescent="0.25">
      <c r="A564" s="17" t="s">
        <v>176</v>
      </c>
      <c r="B564" s="12" t="s">
        <v>177</v>
      </c>
      <c r="C564" s="19">
        <v>3264</v>
      </c>
      <c r="D564" s="19"/>
      <c r="E564" s="19"/>
      <c r="F564" s="19"/>
      <c r="G564" s="19">
        <f t="shared" si="113"/>
        <v>3264</v>
      </c>
      <c r="H564" s="71"/>
    </row>
    <row r="565" spans="1:11" ht="15.75" x14ac:dyDescent="0.25">
      <c r="A565" s="17" t="s">
        <v>13</v>
      </c>
      <c r="B565" s="12" t="s">
        <v>125</v>
      </c>
      <c r="C565" s="19">
        <f t="shared" ref="C565:G565" si="125">+C572+C609</f>
        <v>17324</v>
      </c>
      <c r="D565" s="19">
        <f t="shared" si="125"/>
        <v>0</v>
      </c>
      <c r="E565" s="19">
        <f t="shared" si="125"/>
        <v>9229</v>
      </c>
      <c r="F565" s="19">
        <f t="shared" si="125"/>
        <v>0</v>
      </c>
      <c r="G565" s="19">
        <f t="shared" si="125"/>
        <v>26553</v>
      </c>
      <c r="H565" s="71"/>
    </row>
    <row r="566" spans="1:11" ht="15.75" x14ac:dyDescent="0.25">
      <c r="A566" s="17" t="s">
        <v>340</v>
      </c>
      <c r="B566" s="12" t="s">
        <v>208</v>
      </c>
      <c r="C566" s="19">
        <v>15442</v>
      </c>
      <c r="D566" s="19"/>
      <c r="E566" s="19"/>
      <c r="F566" s="19"/>
      <c r="G566" s="19">
        <f t="shared" si="113"/>
        <v>15442</v>
      </c>
      <c r="H566" s="71"/>
    </row>
    <row r="567" spans="1:11" ht="15.75" x14ac:dyDescent="0.25">
      <c r="A567" s="17" t="s">
        <v>126</v>
      </c>
      <c r="B567" s="12" t="s">
        <v>127</v>
      </c>
      <c r="C567" s="19">
        <f>+C568+C569+C570+C571+C572</f>
        <v>11237</v>
      </c>
      <c r="D567" s="19"/>
      <c r="E567" s="19"/>
      <c r="F567" s="19"/>
      <c r="G567" s="19">
        <f t="shared" si="113"/>
        <v>11237</v>
      </c>
      <c r="H567" s="71"/>
      <c r="I567" s="8"/>
    </row>
    <row r="568" spans="1:11" ht="15.75" x14ac:dyDescent="0.25">
      <c r="A568" s="11" t="s">
        <v>2</v>
      </c>
      <c r="B568" s="35" t="s">
        <v>123</v>
      </c>
      <c r="C568" s="24">
        <v>4331</v>
      </c>
      <c r="D568" s="19"/>
      <c r="E568" s="19"/>
      <c r="F568" s="19"/>
      <c r="G568" s="24">
        <f t="shared" si="113"/>
        <v>4331</v>
      </c>
      <c r="H568" s="71"/>
    </row>
    <row r="569" spans="1:11" ht="15.75" x14ac:dyDescent="0.25">
      <c r="A569" s="11" t="s">
        <v>57</v>
      </c>
      <c r="B569" s="35" t="s">
        <v>124</v>
      </c>
      <c r="C569" s="24">
        <v>6645</v>
      </c>
      <c r="D569" s="19"/>
      <c r="E569" s="19"/>
      <c r="F569" s="19"/>
      <c r="G569" s="24">
        <f t="shared" si="113"/>
        <v>6645</v>
      </c>
      <c r="H569" s="71"/>
    </row>
    <row r="570" spans="1:11" ht="15.75" x14ac:dyDescent="0.25">
      <c r="A570" s="11" t="s">
        <v>168</v>
      </c>
      <c r="B570" s="35" t="s">
        <v>170</v>
      </c>
      <c r="C570" s="24">
        <v>1</v>
      </c>
      <c r="D570" s="19"/>
      <c r="E570" s="19"/>
      <c r="F570" s="19"/>
      <c r="G570" s="24">
        <f t="shared" si="113"/>
        <v>1</v>
      </c>
      <c r="H570" s="71"/>
    </row>
    <row r="571" spans="1:11" ht="15.75" x14ac:dyDescent="0.25">
      <c r="A571" s="26" t="s">
        <v>196</v>
      </c>
      <c r="B571" s="35" t="s">
        <v>199</v>
      </c>
      <c r="C571" s="24">
        <v>60</v>
      </c>
      <c r="D571" s="19"/>
      <c r="E571" s="19"/>
      <c r="F571" s="19"/>
      <c r="G571" s="24">
        <f t="shared" si="113"/>
        <v>60</v>
      </c>
      <c r="H571" s="71"/>
    </row>
    <row r="572" spans="1:11" ht="15.75" x14ac:dyDescent="0.25">
      <c r="A572" s="11" t="s">
        <v>180</v>
      </c>
      <c r="B572" s="35" t="s">
        <v>125</v>
      </c>
      <c r="C572" s="62">
        <v>200</v>
      </c>
      <c r="D572" s="62"/>
      <c r="E572" s="62"/>
      <c r="F572" s="62"/>
      <c r="G572" s="24">
        <f t="shared" si="113"/>
        <v>200</v>
      </c>
      <c r="H572" s="71"/>
    </row>
    <row r="573" spans="1:11" ht="15.75" x14ac:dyDescent="0.25">
      <c r="A573" s="17" t="s">
        <v>128</v>
      </c>
      <c r="B573" s="12" t="s">
        <v>127</v>
      </c>
      <c r="C573" s="19">
        <f t="shared" ref="C573:G573" si="126">+C574+C609</f>
        <v>19425</v>
      </c>
      <c r="D573" s="19">
        <f t="shared" si="126"/>
        <v>0</v>
      </c>
      <c r="E573" s="19">
        <f t="shared" si="126"/>
        <v>9229</v>
      </c>
      <c r="F573" s="19">
        <f t="shared" si="126"/>
        <v>0</v>
      </c>
      <c r="G573" s="19">
        <f t="shared" si="126"/>
        <v>28654</v>
      </c>
      <c r="H573" s="71"/>
    </row>
    <row r="574" spans="1:11" ht="15.75" x14ac:dyDescent="0.25">
      <c r="A574" s="17" t="s">
        <v>34</v>
      </c>
      <c r="B574" s="12" t="s">
        <v>132</v>
      </c>
      <c r="C574" s="19">
        <f>+C575+C576+C577+C578+C579+C583+C584+C585+C586+C587+C588+C589+C590+C591+C592+C593+C594+C597+C598+C599+C600+C601+C602+C603+C595+C580+C581+C582+C604+C605+C606+C607+C608+C596</f>
        <v>2301</v>
      </c>
      <c r="D574" s="19">
        <f t="shared" ref="D574:G574" si="127">+D575+D576+D577+D578+D579+D583+D584+D585+D586+D587+D588+D589+D590+D591+D592+D593+D594+D597+D598+D599+D600+D601+D602+D603+D595+D580+D581+D582+D604+D605+D606+D607+D608+D596</f>
        <v>0</v>
      </c>
      <c r="E574" s="19">
        <f t="shared" si="127"/>
        <v>0</v>
      </c>
      <c r="F574" s="19">
        <f t="shared" si="127"/>
        <v>0</v>
      </c>
      <c r="G574" s="19">
        <f t="shared" si="127"/>
        <v>2301</v>
      </c>
      <c r="H574" s="71"/>
    </row>
    <row r="575" spans="1:11" ht="15.75" x14ac:dyDescent="0.25">
      <c r="A575" s="11" t="s">
        <v>292</v>
      </c>
      <c r="B575" s="35"/>
      <c r="C575" s="24">
        <v>200</v>
      </c>
      <c r="D575" s="24"/>
      <c r="E575" s="24"/>
      <c r="F575" s="19"/>
      <c r="G575" s="24">
        <f t="shared" ref="G575:G622" si="128">+C575+D575+E575+F575</f>
        <v>200</v>
      </c>
      <c r="H575" s="71"/>
    </row>
    <row r="576" spans="1:11" ht="15.75" x14ac:dyDescent="0.25">
      <c r="A576" s="11" t="s">
        <v>195</v>
      </c>
      <c r="B576" s="35"/>
      <c r="C576" s="24">
        <v>110</v>
      </c>
      <c r="D576" s="24"/>
      <c r="E576" s="24"/>
      <c r="F576" s="24"/>
      <c r="G576" s="24">
        <f t="shared" si="128"/>
        <v>110</v>
      </c>
      <c r="H576" s="71"/>
    </row>
    <row r="577" spans="1:8" s="3" customFormat="1" ht="15.75" x14ac:dyDescent="0.25">
      <c r="A577" s="11" t="s">
        <v>239</v>
      </c>
      <c r="B577" s="35"/>
      <c r="C577" s="24">
        <v>70</v>
      </c>
      <c r="D577" s="24"/>
      <c r="E577" s="24"/>
      <c r="F577" s="24"/>
      <c r="G577" s="24">
        <f t="shared" si="128"/>
        <v>70</v>
      </c>
      <c r="H577" s="71"/>
    </row>
    <row r="578" spans="1:8" s="3" customFormat="1" ht="15.75" x14ac:dyDescent="0.25">
      <c r="A578" s="11" t="s">
        <v>477</v>
      </c>
      <c r="B578" s="35"/>
      <c r="C578" s="24">
        <v>30</v>
      </c>
      <c r="D578" s="19"/>
      <c r="E578" s="19"/>
      <c r="F578" s="19"/>
      <c r="G578" s="24">
        <f t="shared" si="128"/>
        <v>30</v>
      </c>
      <c r="H578" s="71"/>
    </row>
    <row r="579" spans="1:8" s="3" customFormat="1" ht="15.75" x14ac:dyDescent="0.25">
      <c r="A579" s="11" t="s">
        <v>478</v>
      </c>
      <c r="B579" s="35"/>
      <c r="C579" s="24">
        <v>25</v>
      </c>
      <c r="D579" s="19"/>
      <c r="E579" s="19"/>
      <c r="F579" s="19"/>
      <c r="G579" s="24">
        <f t="shared" si="128"/>
        <v>25</v>
      </c>
      <c r="H579" s="71"/>
    </row>
    <row r="580" spans="1:8" s="3" customFormat="1" ht="31.5" x14ac:dyDescent="0.25">
      <c r="A580" s="104" t="s">
        <v>518</v>
      </c>
      <c r="B580" s="35"/>
      <c r="C580" s="24">
        <v>0</v>
      </c>
      <c r="D580" s="24"/>
      <c r="E580" s="24"/>
      <c r="F580" s="19"/>
      <c r="G580" s="24">
        <f t="shared" si="128"/>
        <v>0</v>
      </c>
      <c r="H580" s="71"/>
    </row>
    <row r="581" spans="1:8" s="3" customFormat="1" ht="15.75" x14ac:dyDescent="0.25">
      <c r="A581" s="104" t="s">
        <v>517</v>
      </c>
      <c r="B581" s="35"/>
      <c r="C581" s="24">
        <v>100</v>
      </c>
      <c r="D581" s="24"/>
      <c r="E581" s="24"/>
      <c r="F581" s="19"/>
      <c r="G581" s="24">
        <f t="shared" si="128"/>
        <v>100</v>
      </c>
      <c r="H581" s="71"/>
    </row>
    <row r="582" spans="1:8" s="3" customFormat="1" ht="15.75" x14ac:dyDescent="0.25">
      <c r="A582" s="70" t="s">
        <v>516</v>
      </c>
      <c r="B582" s="35"/>
      <c r="C582" s="24">
        <v>2</v>
      </c>
      <c r="D582" s="24"/>
      <c r="E582" s="24"/>
      <c r="F582" s="19"/>
      <c r="G582" s="24">
        <f t="shared" si="128"/>
        <v>2</v>
      </c>
      <c r="H582" s="71"/>
    </row>
    <row r="583" spans="1:8" s="3" customFormat="1" ht="15.75" x14ac:dyDescent="0.25">
      <c r="A583" s="11" t="s">
        <v>479</v>
      </c>
      <c r="B583" s="35"/>
      <c r="C583" s="24">
        <v>30</v>
      </c>
      <c r="D583" s="19"/>
      <c r="E583" s="19"/>
      <c r="F583" s="19"/>
      <c r="G583" s="24">
        <f t="shared" si="128"/>
        <v>30</v>
      </c>
      <c r="H583" s="71"/>
    </row>
    <row r="584" spans="1:8" ht="15.75" x14ac:dyDescent="0.25">
      <c r="A584" s="11" t="s">
        <v>194</v>
      </c>
      <c r="B584" s="35"/>
      <c r="C584" s="24">
        <v>40</v>
      </c>
      <c r="D584" s="19"/>
      <c r="E584" s="19"/>
      <c r="F584" s="19"/>
      <c r="G584" s="24">
        <f t="shared" si="128"/>
        <v>40</v>
      </c>
      <c r="H584" s="71"/>
    </row>
    <row r="585" spans="1:8" ht="15.75" x14ac:dyDescent="0.25">
      <c r="A585" s="11" t="s">
        <v>318</v>
      </c>
      <c r="B585" s="35"/>
      <c r="C585" s="48">
        <v>15</v>
      </c>
      <c r="D585" s="19"/>
      <c r="E585" s="19"/>
      <c r="F585" s="19"/>
      <c r="G585" s="24">
        <f t="shared" si="128"/>
        <v>15</v>
      </c>
      <c r="H585" s="71"/>
    </row>
    <row r="586" spans="1:8" ht="15.75" x14ac:dyDescent="0.25">
      <c r="A586" s="11" t="s">
        <v>193</v>
      </c>
      <c r="B586" s="35"/>
      <c r="C586" s="62">
        <v>170</v>
      </c>
      <c r="D586" s="19"/>
      <c r="E586" s="24"/>
      <c r="F586" s="24"/>
      <c r="G586" s="24">
        <f t="shared" si="128"/>
        <v>170</v>
      </c>
      <c r="H586" s="71"/>
    </row>
    <row r="587" spans="1:8" ht="15.75" x14ac:dyDescent="0.25">
      <c r="A587" s="11" t="s">
        <v>272</v>
      </c>
      <c r="B587" s="35"/>
      <c r="C587" s="59">
        <v>70</v>
      </c>
      <c r="D587" s="24"/>
      <c r="E587" s="24"/>
      <c r="F587" s="19"/>
      <c r="G587" s="24">
        <f t="shared" si="128"/>
        <v>70</v>
      </c>
      <c r="H587" s="71"/>
    </row>
    <row r="588" spans="1:8" ht="15.75" x14ac:dyDescent="0.25">
      <c r="A588" s="14" t="s">
        <v>483</v>
      </c>
      <c r="B588" s="35"/>
      <c r="C588" s="59">
        <v>10</v>
      </c>
      <c r="D588" s="19"/>
      <c r="E588" s="19"/>
      <c r="F588" s="19"/>
      <c r="G588" s="24">
        <f t="shared" si="128"/>
        <v>10</v>
      </c>
      <c r="H588" s="71"/>
    </row>
    <row r="589" spans="1:8" ht="15.75" x14ac:dyDescent="0.25">
      <c r="A589" s="14" t="s">
        <v>484</v>
      </c>
      <c r="B589" s="35"/>
      <c r="C589" s="59">
        <v>350</v>
      </c>
      <c r="D589" s="24"/>
      <c r="E589" s="24"/>
      <c r="F589" s="19"/>
      <c r="G589" s="24">
        <f t="shared" si="128"/>
        <v>350</v>
      </c>
      <c r="H589" s="71"/>
    </row>
    <row r="590" spans="1:8" ht="15.75" x14ac:dyDescent="0.25">
      <c r="A590" s="14" t="s">
        <v>485</v>
      </c>
      <c r="B590" s="35"/>
      <c r="C590" s="59">
        <v>5</v>
      </c>
      <c r="D590" s="19"/>
      <c r="E590" s="19"/>
      <c r="F590" s="19"/>
      <c r="G590" s="24">
        <f t="shared" si="128"/>
        <v>5</v>
      </c>
      <c r="H590" s="71"/>
    </row>
    <row r="591" spans="1:8" ht="15.75" x14ac:dyDescent="0.25">
      <c r="A591" s="14" t="s">
        <v>486</v>
      </c>
      <c r="B591" s="35"/>
      <c r="C591" s="59">
        <v>5</v>
      </c>
      <c r="D591" s="19"/>
      <c r="E591" s="19"/>
      <c r="F591" s="19"/>
      <c r="G591" s="24">
        <f t="shared" si="128"/>
        <v>5</v>
      </c>
      <c r="H591" s="71"/>
    </row>
    <row r="592" spans="1:8" ht="15.75" x14ac:dyDescent="0.25">
      <c r="A592" s="14" t="s">
        <v>487</v>
      </c>
      <c r="B592" s="35"/>
      <c r="C592" s="59">
        <v>5</v>
      </c>
      <c r="D592" s="19"/>
      <c r="E592" s="19"/>
      <c r="F592" s="19"/>
      <c r="G592" s="24">
        <f t="shared" si="128"/>
        <v>5</v>
      </c>
      <c r="H592" s="71"/>
    </row>
    <row r="593" spans="1:8" ht="31.5" x14ac:dyDescent="0.25">
      <c r="A593" s="14" t="s">
        <v>488</v>
      </c>
      <c r="B593" s="35"/>
      <c r="C593" s="59">
        <v>30</v>
      </c>
      <c r="D593" s="19"/>
      <c r="E593" s="19"/>
      <c r="F593" s="19"/>
      <c r="G593" s="24">
        <f t="shared" si="128"/>
        <v>30</v>
      </c>
      <c r="H593" s="71"/>
    </row>
    <row r="594" spans="1:8" ht="15.75" x14ac:dyDescent="0.25">
      <c r="A594" s="14" t="s">
        <v>489</v>
      </c>
      <c r="B594" s="35"/>
      <c r="C594" s="59">
        <v>5</v>
      </c>
      <c r="D594" s="19"/>
      <c r="E594" s="19"/>
      <c r="F594" s="19"/>
      <c r="G594" s="24">
        <f t="shared" si="128"/>
        <v>5</v>
      </c>
      <c r="H594" s="71"/>
    </row>
    <row r="595" spans="1:8" ht="15.75" x14ac:dyDescent="0.25">
      <c r="A595" s="104" t="s">
        <v>513</v>
      </c>
      <c r="B595" s="35"/>
      <c r="C595" s="59">
        <v>133</v>
      </c>
      <c r="D595" s="24"/>
      <c r="E595" s="24"/>
      <c r="F595" s="19"/>
      <c r="G595" s="24">
        <f t="shared" si="128"/>
        <v>133</v>
      </c>
      <c r="H595" s="71"/>
    </row>
    <row r="596" spans="1:8" ht="15.75" x14ac:dyDescent="0.25">
      <c r="A596" s="70" t="s">
        <v>570</v>
      </c>
      <c r="B596" s="35"/>
      <c r="C596" s="59">
        <v>0</v>
      </c>
      <c r="D596" s="24"/>
      <c r="E596" s="24">
        <v>0</v>
      </c>
      <c r="F596" s="24"/>
      <c r="G596" s="24">
        <f t="shared" si="128"/>
        <v>0</v>
      </c>
      <c r="H596" s="71"/>
    </row>
    <row r="597" spans="1:8" ht="31.5" x14ac:dyDescent="0.25">
      <c r="A597" s="14" t="s">
        <v>317</v>
      </c>
      <c r="B597" s="37"/>
      <c r="C597" s="59">
        <v>30</v>
      </c>
      <c r="D597" s="19"/>
      <c r="E597" s="19"/>
      <c r="F597" s="19"/>
      <c r="G597" s="24">
        <f t="shared" si="128"/>
        <v>30</v>
      </c>
      <c r="H597" s="71"/>
    </row>
    <row r="598" spans="1:8" ht="15.75" x14ac:dyDescent="0.25">
      <c r="A598" s="26" t="s">
        <v>271</v>
      </c>
      <c r="B598" s="42"/>
      <c r="C598" s="48">
        <v>50</v>
      </c>
      <c r="D598" s="24"/>
      <c r="E598" s="24"/>
      <c r="F598" s="24"/>
      <c r="G598" s="24">
        <f t="shared" si="128"/>
        <v>50</v>
      </c>
      <c r="H598" s="71"/>
    </row>
    <row r="599" spans="1:8" ht="31.5" x14ac:dyDescent="0.25">
      <c r="A599" s="14" t="s">
        <v>276</v>
      </c>
      <c r="B599" s="37"/>
      <c r="C599" s="24">
        <v>30</v>
      </c>
      <c r="D599" s="19"/>
      <c r="E599" s="19"/>
      <c r="F599" s="19"/>
      <c r="G599" s="24">
        <f t="shared" si="128"/>
        <v>30</v>
      </c>
      <c r="H599" s="71"/>
    </row>
    <row r="600" spans="1:8" ht="31.5" x14ac:dyDescent="0.25">
      <c r="A600" s="14" t="s">
        <v>316</v>
      </c>
      <c r="B600" s="37"/>
      <c r="C600" s="24">
        <v>50</v>
      </c>
      <c r="D600" s="19"/>
      <c r="E600" s="19"/>
      <c r="F600" s="19"/>
      <c r="G600" s="24">
        <f t="shared" si="128"/>
        <v>50</v>
      </c>
      <c r="H600" s="71"/>
    </row>
    <row r="601" spans="1:8" ht="15.75" x14ac:dyDescent="0.25">
      <c r="A601" s="14" t="s">
        <v>480</v>
      </c>
      <c r="B601" s="37"/>
      <c r="C601" s="24">
        <v>70</v>
      </c>
      <c r="D601" s="19"/>
      <c r="E601" s="19"/>
      <c r="F601" s="19"/>
      <c r="G601" s="24">
        <f t="shared" si="128"/>
        <v>70</v>
      </c>
      <c r="H601" s="71"/>
    </row>
    <row r="602" spans="1:8" ht="15.75" x14ac:dyDescent="0.25">
      <c r="A602" s="11" t="s">
        <v>202</v>
      </c>
      <c r="B602" s="35"/>
      <c r="C602" s="24">
        <v>100</v>
      </c>
      <c r="D602" s="19"/>
      <c r="E602" s="19"/>
      <c r="F602" s="19"/>
      <c r="G602" s="24">
        <f t="shared" si="128"/>
        <v>100</v>
      </c>
      <c r="H602" s="71"/>
    </row>
    <row r="603" spans="1:8" ht="15.75" x14ac:dyDescent="0.25">
      <c r="A603" s="41" t="s">
        <v>475</v>
      </c>
      <c r="B603" s="35"/>
      <c r="C603" s="24">
        <v>10</v>
      </c>
      <c r="D603" s="19"/>
      <c r="E603" s="19"/>
      <c r="F603" s="19"/>
      <c r="G603" s="24">
        <f t="shared" si="128"/>
        <v>10</v>
      </c>
      <c r="H603" s="71"/>
    </row>
    <row r="604" spans="1:8" ht="15.75" x14ac:dyDescent="0.25">
      <c r="A604" s="41" t="s">
        <v>557</v>
      </c>
      <c r="B604" s="35"/>
      <c r="C604" s="24">
        <v>59</v>
      </c>
      <c r="D604" s="24">
        <v>0</v>
      </c>
      <c r="E604" s="24"/>
      <c r="F604" s="19"/>
      <c r="G604" s="24">
        <f t="shared" si="128"/>
        <v>59</v>
      </c>
      <c r="H604" s="71"/>
    </row>
    <row r="605" spans="1:8" ht="15.75" x14ac:dyDescent="0.25">
      <c r="A605" s="41" t="s">
        <v>558</v>
      </c>
      <c r="B605" s="35"/>
      <c r="C605" s="24">
        <v>90</v>
      </c>
      <c r="D605" s="24">
        <v>0</v>
      </c>
      <c r="E605" s="24"/>
      <c r="F605" s="24"/>
      <c r="G605" s="24">
        <v>90</v>
      </c>
      <c r="H605" s="71"/>
    </row>
    <row r="606" spans="1:8" ht="15.75" x14ac:dyDescent="0.25">
      <c r="A606" s="41" t="s">
        <v>559</v>
      </c>
      <c r="B606" s="35"/>
      <c r="C606" s="24">
        <v>36</v>
      </c>
      <c r="D606" s="24">
        <v>0</v>
      </c>
      <c r="E606" s="24"/>
      <c r="F606" s="24"/>
      <c r="G606" s="24">
        <v>36</v>
      </c>
      <c r="H606" s="71"/>
    </row>
    <row r="607" spans="1:8" ht="15.75" x14ac:dyDescent="0.25">
      <c r="A607" s="41" t="s">
        <v>560</v>
      </c>
      <c r="B607" s="35"/>
      <c r="C607" s="24">
        <v>49</v>
      </c>
      <c r="D607" s="24">
        <v>0</v>
      </c>
      <c r="E607" s="24"/>
      <c r="F607" s="24"/>
      <c r="G607" s="24">
        <v>49</v>
      </c>
      <c r="H607" s="71"/>
    </row>
    <row r="608" spans="1:8" ht="63" x14ac:dyDescent="0.25">
      <c r="A608" s="41" t="s">
        <v>563</v>
      </c>
      <c r="B608" s="35"/>
      <c r="C608" s="24">
        <v>322</v>
      </c>
      <c r="D608" s="24">
        <v>0</v>
      </c>
      <c r="E608" s="24"/>
      <c r="F608" s="24"/>
      <c r="G608" s="24">
        <f>C608+E608+F608</f>
        <v>322</v>
      </c>
      <c r="H608" s="71"/>
    </row>
    <row r="609" spans="1:8" ht="15.75" x14ac:dyDescent="0.25">
      <c r="A609" s="17" t="s">
        <v>44</v>
      </c>
      <c r="B609" s="12" t="s">
        <v>139</v>
      </c>
      <c r="C609" s="19">
        <f>+C612+C614+C615+C616+C617+C618+C619+C620+C621+C622+C610+C611+C613</f>
        <v>17124</v>
      </c>
      <c r="D609" s="19">
        <f t="shared" ref="D609:G609" si="129">+D612+D614+D615+D616+D617+D618+D619+D620+D621+D622+D610+D611+D613</f>
        <v>0</v>
      </c>
      <c r="E609" s="19">
        <f t="shared" si="129"/>
        <v>9229</v>
      </c>
      <c r="F609" s="19">
        <f t="shared" si="129"/>
        <v>0</v>
      </c>
      <c r="G609" s="19">
        <f t="shared" si="129"/>
        <v>26353</v>
      </c>
      <c r="H609" s="71"/>
    </row>
    <row r="610" spans="1:8" ht="63" x14ac:dyDescent="0.25">
      <c r="A610" s="13" t="s">
        <v>611</v>
      </c>
      <c r="B610" s="12"/>
      <c r="C610" s="24">
        <v>60</v>
      </c>
      <c r="D610" s="24"/>
      <c r="E610" s="24"/>
      <c r="F610" s="24">
        <v>0</v>
      </c>
      <c r="G610" s="24">
        <v>60</v>
      </c>
      <c r="H610" s="71"/>
    </row>
    <row r="611" spans="1:8" ht="47.25" x14ac:dyDescent="0.25">
      <c r="A611" s="13" t="s">
        <v>613</v>
      </c>
      <c r="B611" s="12"/>
      <c r="C611" s="24">
        <v>150</v>
      </c>
      <c r="D611" s="24"/>
      <c r="E611" s="24"/>
      <c r="F611" s="24"/>
      <c r="G611" s="24">
        <v>150</v>
      </c>
      <c r="H611" s="71"/>
    </row>
    <row r="612" spans="1:8" ht="31.5" x14ac:dyDescent="0.25">
      <c r="A612" s="14" t="s">
        <v>348</v>
      </c>
      <c r="B612" s="14"/>
      <c r="C612" s="59">
        <v>240</v>
      </c>
      <c r="D612" s="19"/>
      <c r="E612" s="19"/>
      <c r="F612" s="19"/>
      <c r="G612" s="24">
        <f t="shared" si="128"/>
        <v>240</v>
      </c>
      <c r="H612" s="71"/>
    </row>
    <row r="613" spans="1:8" ht="15.75" x14ac:dyDescent="0.25">
      <c r="A613" s="70" t="s">
        <v>616</v>
      </c>
      <c r="B613" s="14"/>
      <c r="C613" s="59">
        <v>462</v>
      </c>
      <c r="D613" s="19"/>
      <c r="E613" s="19"/>
      <c r="F613" s="24"/>
      <c r="G613" s="24">
        <v>462</v>
      </c>
      <c r="H613" s="71"/>
    </row>
    <row r="614" spans="1:8" ht="34.5" customHeight="1" x14ac:dyDescent="0.25">
      <c r="A614" s="14" t="s">
        <v>349</v>
      </c>
      <c r="B614" s="14"/>
      <c r="C614" s="59">
        <v>2042</v>
      </c>
      <c r="D614" s="19"/>
      <c r="E614" s="24">
        <v>1561</v>
      </c>
      <c r="F614" s="19"/>
      <c r="G614" s="24">
        <f t="shared" si="128"/>
        <v>3603</v>
      </c>
      <c r="H614" s="71"/>
    </row>
    <row r="615" spans="1:8" ht="15.75" x14ac:dyDescent="0.25">
      <c r="A615" s="69" t="s">
        <v>303</v>
      </c>
      <c r="B615" s="11"/>
      <c r="C615" s="11">
        <v>120</v>
      </c>
      <c r="D615" s="19"/>
      <c r="E615" s="19"/>
      <c r="F615" s="19"/>
      <c r="G615" s="24">
        <f t="shared" si="128"/>
        <v>120</v>
      </c>
      <c r="H615" s="71"/>
    </row>
    <row r="616" spans="1:8" ht="15.75" x14ac:dyDescent="0.25">
      <c r="A616" s="16" t="s">
        <v>350</v>
      </c>
      <c r="B616" s="11"/>
      <c r="C616" s="24">
        <v>1343</v>
      </c>
      <c r="D616" s="24"/>
      <c r="E616" s="24">
        <v>6483</v>
      </c>
      <c r="F616" s="11"/>
      <c r="G616" s="24">
        <f t="shared" si="128"/>
        <v>7826</v>
      </c>
      <c r="H616" s="71"/>
    </row>
    <row r="617" spans="1:8" ht="31.5" x14ac:dyDescent="0.25">
      <c r="A617" s="14" t="s">
        <v>351</v>
      </c>
      <c r="B617" s="14"/>
      <c r="C617" s="24">
        <v>12329</v>
      </c>
      <c r="D617" s="24"/>
      <c r="E617" s="24">
        <v>1185</v>
      </c>
      <c r="F617" s="11"/>
      <c r="G617" s="24">
        <f t="shared" si="128"/>
        <v>13514</v>
      </c>
      <c r="H617" s="71"/>
    </row>
    <row r="618" spans="1:8" ht="47.25" x14ac:dyDescent="0.25">
      <c r="A618" s="43" t="s">
        <v>481</v>
      </c>
      <c r="B618" s="11"/>
      <c r="C618" s="11">
        <v>10</v>
      </c>
      <c r="D618" s="19"/>
      <c r="E618" s="19"/>
      <c r="F618" s="11"/>
      <c r="G618" s="24">
        <f t="shared" si="128"/>
        <v>10</v>
      </c>
      <c r="H618" s="71"/>
    </row>
    <row r="619" spans="1:8" ht="15.75" x14ac:dyDescent="0.25">
      <c r="A619" s="102" t="s">
        <v>482</v>
      </c>
      <c r="B619" s="11"/>
      <c r="C619" s="11">
        <v>10</v>
      </c>
      <c r="D619" s="19"/>
      <c r="E619" s="19"/>
      <c r="F619" s="11"/>
      <c r="G619" s="24">
        <f t="shared" si="128"/>
        <v>10</v>
      </c>
      <c r="H619" s="71"/>
    </row>
    <row r="620" spans="1:8" ht="15.75" x14ac:dyDescent="0.25">
      <c r="A620" s="14" t="s">
        <v>490</v>
      </c>
      <c r="B620" s="11"/>
      <c r="C620" s="11">
        <v>320</v>
      </c>
      <c r="D620" s="24"/>
      <c r="E620" s="24"/>
      <c r="F620" s="11"/>
      <c r="G620" s="24">
        <f t="shared" si="128"/>
        <v>320</v>
      </c>
      <c r="H620" s="71"/>
    </row>
    <row r="621" spans="1:8" ht="15.75" x14ac:dyDescent="0.25">
      <c r="A621" s="13" t="s">
        <v>491</v>
      </c>
      <c r="B621" s="11"/>
      <c r="C621" s="11">
        <v>10</v>
      </c>
      <c r="D621" s="19"/>
      <c r="E621" s="19"/>
      <c r="F621" s="11"/>
      <c r="G621" s="24">
        <f t="shared" si="128"/>
        <v>10</v>
      </c>
      <c r="H621" s="71"/>
    </row>
    <row r="622" spans="1:8" ht="31.5" x14ac:dyDescent="0.25">
      <c r="A622" s="14" t="s">
        <v>492</v>
      </c>
      <c r="B622" s="11"/>
      <c r="C622" s="11">
        <v>28</v>
      </c>
      <c r="D622" s="19"/>
      <c r="E622" s="19"/>
      <c r="F622" s="11"/>
      <c r="G622" s="24">
        <f t="shared" si="128"/>
        <v>28</v>
      </c>
      <c r="H622" s="71"/>
    </row>
    <row r="623" spans="1:8" ht="15.75" x14ac:dyDescent="0.25">
      <c r="A623" s="70"/>
      <c r="B623" s="70"/>
      <c r="C623" s="70"/>
      <c r="D623" s="71"/>
      <c r="E623" s="71"/>
      <c r="F623" s="70"/>
      <c r="G623" s="70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H693" s="71"/>
    </row>
    <row r="694" spans="1:8" ht="15.75" x14ac:dyDescent="0.25">
      <c r="A694" s="6"/>
      <c r="B694" s="6"/>
      <c r="C694" s="6"/>
      <c r="H694" s="71"/>
    </row>
    <row r="695" spans="1:8" ht="15.75" x14ac:dyDescent="0.25">
      <c r="A695" s="6"/>
      <c r="B695" s="6"/>
      <c r="C695" s="6"/>
      <c r="H695" s="71"/>
    </row>
    <row r="696" spans="1:8" ht="15.75" x14ac:dyDescent="0.25">
      <c r="A696" s="6"/>
      <c r="B696" s="6"/>
      <c r="C696" s="6"/>
      <c r="H696" s="71"/>
    </row>
    <row r="697" spans="1:8" ht="15.75" x14ac:dyDescent="0.25">
      <c r="A697" s="2"/>
      <c r="B697" s="2"/>
      <c r="H697" s="71"/>
    </row>
    <row r="698" spans="1:8" ht="15.75" x14ac:dyDescent="0.25">
      <c r="A698" s="2"/>
      <c r="B698" s="2"/>
      <c r="H698" s="71"/>
    </row>
    <row r="699" spans="1:8" ht="15.75" x14ac:dyDescent="0.25">
      <c r="A699" s="2"/>
      <c r="B699" s="2"/>
      <c r="H699" s="71"/>
    </row>
    <row r="700" spans="1:8" ht="15.75" x14ac:dyDescent="0.25">
      <c r="A700" s="2"/>
      <c r="B700" s="2"/>
      <c r="H700" s="71"/>
    </row>
    <row r="701" spans="1:8" ht="15.75" x14ac:dyDescent="0.25">
      <c r="H701" s="71"/>
    </row>
    <row r="702" spans="1:8" ht="15.75" x14ac:dyDescent="0.25">
      <c r="H702" s="71"/>
    </row>
    <row r="703" spans="1:8" ht="15.75" x14ac:dyDescent="0.25">
      <c r="H703" s="71"/>
    </row>
    <row r="711" spans="1:2" x14ac:dyDescent="0.2">
      <c r="A711" s="2"/>
      <c r="B711" s="2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  <row r="715" spans="1:2" x14ac:dyDescent="0.2">
      <c r="A715" s="2"/>
      <c r="B715" s="2"/>
    </row>
    <row r="716" spans="1:2" x14ac:dyDescent="0.2">
      <c r="A716" s="2"/>
      <c r="B716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2024-09-24T06:53:53Z</cp:lastPrinted>
  <dcterms:created xsi:type="dcterms:W3CDTF">2004-07-06T08:10:59Z</dcterms:created>
  <dcterms:modified xsi:type="dcterms:W3CDTF">2024-09-24T08:03:45Z</dcterms:modified>
</cp:coreProperties>
</file>